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mb/Downloads/bbbbb/downloads/"/>
    </mc:Choice>
  </mc:AlternateContent>
  <xr:revisionPtr revIDLastSave="0" documentId="8_{ADDDF295-21E6-6E4F-B056-6D354530D874}" xr6:coauthVersionLast="45" xr6:coauthVersionMax="45" xr10:uidLastSave="{00000000-0000-0000-0000-000000000000}"/>
  <bookViews>
    <workbookView xWindow="240" yWindow="460" windowWidth="18780" windowHeight="12400"/>
  </bookViews>
  <sheets>
    <sheet name="Notenspiegel" sheetId="1" r:id="rId1"/>
    <sheet name="Notenberechn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4" i="2" s="1"/>
  <c r="D3" i="2"/>
  <c r="D4" i="2"/>
  <c r="D5" i="2"/>
  <c r="I16" i="2" s="1"/>
  <c r="I18" i="2"/>
  <c r="G3" i="2" s="1"/>
  <c r="D6" i="2"/>
  <c r="D7" i="2"/>
  <c r="I14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2" i="2"/>
  <c r="D20" i="1"/>
  <c r="I15" i="2"/>
  <c r="C13" i="1"/>
  <c r="D12" i="1"/>
  <c r="C14" i="1"/>
  <c r="D13" i="1" s="1"/>
  <c r="C15" i="1"/>
  <c r="D14" i="1"/>
  <c r="C16" i="1"/>
  <c r="D15" i="1" s="1"/>
  <c r="C17" i="1"/>
  <c r="D16" i="1"/>
  <c r="C18" i="1"/>
  <c r="D17" i="1" s="1"/>
  <c r="C19" i="1"/>
  <c r="D18" i="1"/>
  <c r="C20" i="1"/>
  <c r="D19" i="1" s="1"/>
  <c r="C12" i="1"/>
  <c r="D11" i="1"/>
  <c r="D22" i="1"/>
  <c r="J3" i="1"/>
  <c r="G5" i="1"/>
  <c r="F5" i="1"/>
  <c r="C11" i="1"/>
  <c r="E47" i="2" l="1"/>
  <c r="E51" i="2"/>
  <c r="E55" i="2"/>
  <c r="E59" i="2"/>
  <c r="E63" i="2"/>
  <c r="E67" i="2"/>
  <c r="E71" i="2"/>
  <c r="E75" i="2"/>
  <c r="E79" i="2"/>
  <c r="E7" i="2"/>
  <c r="E11" i="2"/>
  <c r="E15" i="2"/>
  <c r="E19" i="2"/>
  <c r="E23" i="2"/>
  <c r="E27" i="2"/>
  <c r="E31" i="2"/>
  <c r="E35" i="2"/>
  <c r="E39" i="2"/>
  <c r="E43" i="2"/>
  <c r="E2" i="2"/>
  <c r="E5" i="2"/>
  <c r="E48" i="2"/>
  <c r="E52" i="2"/>
  <c r="E56" i="2"/>
  <c r="E60" i="2"/>
  <c r="E64" i="2"/>
  <c r="E68" i="2"/>
  <c r="E72" i="2"/>
  <c r="E76" i="2"/>
  <c r="E3" i="2"/>
  <c r="E8" i="2"/>
  <c r="E12" i="2"/>
  <c r="E16" i="2"/>
  <c r="E20" i="2"/>
  <c r="E24" i="2"/>
  <c r="E28" i="2"/>
  <c r="E32" i="2"/>
  <c r="E36" i="2"/>
  <c r="E40" i="2"/>
  <c r="E44" i="2"/>
  <c r="E49" i="2"/>
  <c r="E53" i="2"/>
  <c r="E57" i="2"/>
  <c r="E61" i="2"/>
  <c r="E65" i="2"/>
  <c r="E69" i="2"/>
  <c r="E73" i="2"/>
  <c r="E77" i="2"/>
  <c r="E4" i="2"/>
  <c r="E9" i="2"/>
  <c r="E13" i="2"/>
  <c r="E17" i="2"/>
  <c r="E21" i="2"/>
  <c r="E25" i="2"/>
  <c r="E29" i="2"/>
  <c r="E33" i="2"/>
  <c r="E37" i="2"/>
  <c r="E41" i="2"/>
  <c r="E45" i="2"/>
  <c r="E50" i="2"/>
  <c r="E54" i="2"/>
  <c r="E58" i="2"/>
  <c r="E62" i="2"/>
  <c r="E66" i="2"/>
  <c r="E70" i="2"/>
  <c r="E74" i="2"/>
  <c r="E78" i="2"/>
  <c r="E6" i="2"/>
  <c r="E10" i="2"/>
  <c r="E14" i="2"/>
  <c r="E18" i="2"/>
  <c r="E22" i="2"/>
  <c r="E26" i="2"/>
  <c r="E30" i="2"/>
  <c r="E34" i="2"/>
  <c r="E38" i="2"/>
  <c r="E42" i="2"/>
  <c r="E46" i="2"/>
  <c r="I17" i="2"/>
</calcChain>
</file>

<file path=xl/sharedStrings.xml><?xml version="1.0" encoding="utf-8"?>
<sst xmlns="http://schemas.openxmlformats.org/spreadsheetml/2006/main" count="23" uniqueCount="23">
  <si>
    <t>maximale Punktzahl</t>
  </si>
  <si>
    <t>Notenspiegel:</t>
  </si>
  <si>
    <t>von</t>
  </si>
  <si>
    <t>bis</t>
  </si>
  <si>
    <t>Punkte:</t>
  </si>
  <si>
    <t>Berechnung Notenspiegel</t>
  </si>
  <si>
    <t>nicht bestanden ab</t>
  </si>
  <si>
    <t>Punktzahl</t>
  </si>
  <si>
    <t>Note</t>
  </si>
  <si>
    <t>Matrikelnummer</t>
  </si>
  <si>
    <t>Name</t>
  </si>
  <si>
    <t>alternativ:</t>
  </si>
  <si>
    <t>(Prozent?</t>
  </si>
  <si>
    <t>)</t>
  </si>
  <si>
    <t>Teilnehmer:</t>
  </si>
  <si>
    <t>n.b.:</t>
  </si>
  <si>
    <t>Durchfallquote:</t>
  </si>
  <si>
    <t>sehr gut</t>
  </si>
  <si>
    <t>gut</t>
  </si>
  <si>
    <t>befriedigend</t>
  </si>
  <si>
    <t>ausreichend</t>
  </si>
  <si>
    <t>n.b.</t>
  </si>
  <si>
    <t>Mindestpunktzahl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</si>
</sst>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1" formatCode="0.0%"/>
  </numFmts>
  <fonts count="10" x14ac:knownFonts="1">
    <font>
      <sz val="10"/>
      <name val="Arial"/>
    </font>
    <font>
      <sz val="10"/>
      <color indexed="17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6"/>
      <name val="Arial"/>
    </font>
    <font>
      <sz val="10"/>
      <color indexed="16"/>
      <name val="Arial"/>
      <family val="2"/>
    </font>
    <font>
      <b/>
      <sz val="20"/>
      <color indexed="8"/>
      <name val="Arial"/>
      <family val="2"/>
    </font>
    <font>
      <sz val="10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2" borderId="0" xfId="0" applyFont="1" applyFill="1"/>
    <xf numFmtId="0" fontId="8" fillId="3" borderId="0" xfId="0" applyFont="1" applyFill="1"/>
    <xf numFmtId="0" fontId="0" fillId="3" borderId="0" xfId="0" applyFill="1"/>
    <xf numFmtId="0" fontId="7" fillId="3" borderId="0" xfId="0" applyFont="1" applyFill="1"/>
    <xf numFmtId="0" fontId="2" fillId="3" borderId="0" xfId="0" applyFont="1" applyFill="1"/>
    <xf numFmtId="1" fontId="6" fillId="3" borderId="0" xfId="0" applyNumberFormat="1" applyFont="1" applyFill="1"/>
    <xf numFmtId="171" fontId="6" fillId="3" borderId="0" xfId="0" applyNumberFormat="1" applyFont="1" applyFill="1"/>
    <xf numFmtId="166" fontId="2" fillId="3" borderId="0" xfId="0" applyNumberFormat="1" applyFont="1" applyFill="1"/>
    <xf numFmtId="166" fontId="0" fillId="3" borderId="0" xfId="0" applyNumberFormat="1" applyFill="1"/>
    <xf numFmtId="0" fontId="4" fillId="3" borderId="0" xfId="0" applyFont="1" applyFill="1"/>
    <xf numFmtId="166" fontId="6" fillId="3" borderId="1" xfId="0" applyNumberFormat="1" applyFont="1" applyFill="1" applyBorder="1"/>
    <xf numFmtId="166" fontId="6" fillId="3" borderId="2" xfId="0" applyNumberFormat="1" applyFont="1" applyFill="1" applyBorder="1"/>
    <xf numFmtId="166" fontId="6" fillId="3" borderId="3" xfId="0" applyNumberFormat="1" applyFont="1" applyFill="1" applyBorder="1"/>
    <xf numFmtId="166" fontId="6" fillId="3" borderId="4" xfId="0" applyNumberFormat="1" applyFont="1" applyFill="1" applyBorder="1"/>
    <xf numFmtId="166" fontId="6" fillId="3" borderId="5" xfId="0" applyNumberFormat="1" applyFont="1" applyFill="1" applyBorder="1"/>
    <xf numFmtId="0" fontId="6" fillId="3" borderId="0" xfId="0" applyFont="1" applyFill="1"/>
    <xf numFmtId="0" fontId="0" fillId="3" borderId="6" xfId="0" applyFill="1" applyBorder="1"/>
    <xf numFmtId="0" fontId="1" fillId="2" borderId="6" xfId="0" applyFont="1" applyFill="1" applyBorder="1"/>
    <xf numFmtId="0" fontId="0" fillId="3" borderId="7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166" fontId="6" fillId="3" borderId="6" xfId="0" applyNumberFormat="1" applyFont="1" applyFill="1" applyBorder="1"/>
    <xf numFmtId="0" fontId="9" fillId="3" borderId="0" xfId="0" applyFont="1" applyFill="1"/>
    <xf numFmtId="166" fontId="9" fillId="3" borderId="0" xfId="0" applyNumberFormat="1" applyFont="1" applyFill="1"/>
    <xf numFmtId="0" fontId="9" fillId="0" borderId="0" xfId="0" applyFont="1"/>
    <xf numFmtId="9" fontId="6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26</xdr:row>
      <xdr:rowOff>50800</xdr:rowOff>
    </xdr:from>
    <xdr:to>
      <xdr:col>8</xdr:col>
      <xdr:colOff>355600</xdr:colOff>
      <xdr:row>35</xdr:row>
      <xdr:rowOff>38100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B828450-EE10-1F46-B102-B861634B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90000" contrast="-8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054600"/>
          <a:ext cx="4800600" cy="147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177800</xdr:colOff>
      <xdr:row>6</xdr:row>
      <xdr:rowOff>63500</xdr:rowOff>
    </xdr:from>
    <xdr:to>
      <xdr:col>10</xdr:col>
      <xdr:colOff>203200</xdr:colOff>
      <xdr:row>26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33134FF-1264-ED45-BF08-DDF3B4F4C6E6}"/>
            </a:ext>
          </a:extLst>
        </xdr:cNvPr>
        <xdr:cNvSpPr>
          <a:spLocks noChangeArrowheads="1"/>
        </xdr:cNvSpPr>
      </xdr:nvSpPr>
      <xdr:spPr bwMode="auto">
        <a:xfrm>
          <a:off x="3898900" y="1765300"/>
          <a:ext cx="4406900" cy="3390900"/>
        </a:xfrm>
        <a:prstGeom prst="wedgeRoundRectCallout">
          <a:avLst>
            <a:gd name="adj1" fmla="val -37097"/>
            <a:gd name="adj2" fmla="val 61431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Die Notenspiegel-Berechnung dient lediglich Ihrer Unterstützung und ist nicht bindend. Das ZHMB übernimmt keine Haftung für eventuelle Formel- oder Berechnungsfehler. 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Der Notenspiegel wird linear von der maximal erreichbaren bis zur Mindestpunktzahl berechnet.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8000"/>
              </a:solidFill>
              <a:latin typeface="Arial" pitchFamily="2" charset="0"/>
              <a:cs typeface="Arial" pitchFamily="2" charset="0"/>
            </a:rPr>
            <a:t>Grüne Felder sind Eingabefelder.</a:t>
          </a:r>
          <a:endParaRPr lang="de-DE" sz="1000" b="0" i="0" u="none" strike="noStrike" baseline="0">
            <a:solidFill>
              <a:srgbClr val="000000"/>
            </a:solidFill>
            <a:latin typeface="Arial" charset="0"/>
            <a:cs typeface="Arial" charset="0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800000"/>
              </a:solidFill>
              <a:latin typeface="Arial" pitchFamily="2" charset="0"/>
              <a:cs typeface="Arial" pitchFamily="2" charset="0"/>
            </a:rPr>
            <a:t>Verändern Sie unter keinen Umständen Felder mit roter Schrift!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800000"/>
            </a:solidFill>
            <a:latin typeface="Arial" pitchFamily="2" charset="0"/>
            <a:cs typeface="Arial" pitchFamily="2" charset="0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Anwendung: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1. Geben Sie die maximal erreichbare Punktzahl und die Mindestpunktzahl ein. - Der Notenspiegel wird automatisch berechnet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2. Wechseln Sie in das Tabellenblatt "Notenberechnung" und geben Sie die erreichte Punktzahl für jeden Studierenden ein. - Die Noten werden automatisch berechnet.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G1" sqref="G1"/>
    </sheetView>
  </sheetViews>
  <sheetFormatPr baseColWidth="10" defaultColWidth="11.5" defaultRowHeight="13" x14ac:dyDescent="0.15"/>
  <cols>
    <col min="1" max="1" width="11.5" style="3"/>
    <col min="2" max="2" width="13.33203125" style="3" customWidth="1"/>
    <col min="3" max="3" width="6.1640625" style="3" customWidth="1"/>
    <col min="4" max="4" width="6.33203125" style="3" customWidth="1"/>
    <col min="5" max="16384" width="11.5" style="3"/>
  </cols>
  <sheetData>
    <row r="1" spans="1:11" ht="44.25" customHeight="1" x14ac:dyDescent="0.25">
      <c r="A1" s="2" t="s">
        <v>5</v>
      </c>
    </row>
    <row r="2" spans="1:11" ht="38.25" customHeight="1" x14ac:dyDescent="0.15">
      <c r="F2" s="3" t="s">
        <v>11</v>
      </c>
    </row>
    <row r="3" spans="1:11" x14ac:dyDescent="0.15">
      <c r="B3" s="3" t="s">
        <v>0</v>
      </c>
      <c r="D3" s="1">
        <v>80</v>
      </c>
      <c r="F3" s="3" t="s">
        <v>12</v>
      </c>
      <c r="G3" s="1">
        <v>55</v>
      </c>
      <c r="I3" s="3" t="s">
        <v>4</v>
      </c>
      <c r="J3" s="4">
        <f>G3*D3/100</f>
        <v>44</v>
      </c>
      <c r="K3" s="3" t="s">
        <v>13</v>
      </c>
    </row>
    <row r="4" spans="1:11" x14ac:dyDescent="0.15">
      <c r="D4" s="5"/>
    </row>
    <row r="5" spans="1:11" x14ac:dyDescent="0.15">
      <c r="B5" s="3" t="s">
        <v>22</v>
      </c>
      <c r="D5" s="1">
        <v>40</v>
      </c>
      <c r="E5" s="6"/>
      <c r="F5" s="3" t="str">
        <f>"= Prozent"</f>
        <v>= Prozent</v>
      </c>
      <c r="G5" s="7">
        <f>D5/D3</f>
        <v>0.5</v>
      </c>
    </row>
    <row r="8" spans="1:11" x14ac:dyDescent="0.15">
      <c r="B8" s="5" t="s">
        <v>1</v>
      </c>
    </row>
    <row r="10" spans="1:11" x14ac:dyDescent="0.15">
      <c r="C10" s="5" t="s">
        <v>2</v>
      </c>
      <c r="D10" s="5" t="s">
        <v>3</v>
      </c>
    </row>
    <row r="11" spans="1:11" x14ac:dyDescent="0.15">
      <c r="B11" s="8">
        <v>1</v>
      </c>
      <c r="C11" s="11">
        <f>D3</f>
        <v>80</v>
      </c>
      <c r="D11" s="12">
        <f>C12+0.5</f>
        <v>76.5</v>
      </c>
    </row>
    <row r="12" spans="1:11" x14ac:dyDescent="0.15">
      <c r="B12" s="8">
        <v>1.3</v>
      </c>
      <c r="C12" s="13">
        <f>ROUND(((($D$3-$D$5)/10*9)+$D$5)/5,1)*5</f>
        <v>76</v>
      </c>
      <c r="D12" s="12">
        <f t="shared" ref="D12:D19" si="0">C13+0.5</f>
        <v>72.5</v>
      </c>
    </row>
    <row r="13" spans="1:11" x14ac:dyDescent="0.15">
      <c r="B13" s="8">
        <v>1.7</v>
      </c>
      <c r="C13" s="13">
        <f>ROUND(((($D$3-$D$5)/10*8)+$D$5)/5,1)*5</f>
        <v>72</v>
      </c>
      <c r="D13" s="12">
        <f t="shared" si="0"/>
        <v>68.5</v>
      </c>
    </row>
    <row r="14" spans="1:11" x14ac:dyDescent="0.15">
      <c r="B14" s="8">
        <v>2</v>
      </c>
      <c r="C14" s="13">
        <f>ROUND(((($D$3-$D$5)/10*7)+$D$5)/5,1)*5</f>
        <v>68</v>
      </c>
      <c r="D14" s="12">
        <f t="shared" si="0"/>
        <v>64.5</v>
      </c>
    </row>
    <row r="15" spans="1:11" x14ac:dyDescent="0.15">
      <c r="B15" s="8">
        <v>2.2999999999999998</v>
      </c>
      <c r="C15" s="13">
        <f>ROUND(((($D$3-$D$5)/10*6)+$D$5)/5,1)*5</f>
        <v>64</v>
      </c>
      <c r="D15" s="12">
        <f t="shared" si="0"/>
        <v>60.5</v>
      </c>
    </row>
    <row r="16" spans="1:11" x14ac:dyDescent="0.15">
      <c r="B16" s="8">
        <v>2.7</v>
      </c>
      <c r="C16" s="13">
        <f>ROUND(((($D$3-$D$5)/10*5)+$D$5)/5,1)*5</f>
        <v>60</v>
      </c>
      <c r="D16" s="12">
        <f t="shared" si="0"/>
        <v>56.5</v>
      </c>
    </row>
    <row r="17" spans="2:4" x14ac:dyDescent="0.15">
      <c r="B17" s="8">
        <v>3</v>
      </c>
      <c r="C17" s="13">
        <f>ROUND(((($D$3-$D$5)/10*4)+$D$5)/5,1)*5</f>
        <v>56</v>
      </c>
      <c r="D17" s="12">
        <f t="shared" si="0"/>
        <v>52.5</v>
      </c>
    </row>
    <row r="18" spans="2:4" x14ac:dyDescent="0.15">
      <c r="B18" s="8">
        <v>3.3</v>
      </c>
      <c r="C18" s="13">
        <f>ROUND(((($D$3-$D$5)/10*3)+$D$5)/5,1)*5</f>
        <v>52</v>
      </c>
      <c r="D18" s="12">
        <f t="shared" si="0"/>
        <v>48.5</v>
      </c>
    </row>
    <row r="19" spans="2:4" x14ac:dyDescent="0.15">
      <c r="B19" s="8">
        <v>3.7</v>
      </c>
      <c r="C19" s="13">
        <f>ROUND(((($D$3-$D$5)/10*2)+$D$5)/5,1)*5</f>
        <v>48</v>
      </c>
      <c r="D19" s="12">
        <f t="shared" si="0"/>
        <v>44.5</v>
      </c>
    </row>
    <row r="20" spans="2:4" x14ac:dyDescent="0.15">
      <c r="B20" s="8">
        <v>4</v>
      </c>
      <c r="C20" s="14">
        <f>ROUND(((($D$3-$D$5)/10)+$D$5)/5,1)*5</f>
        <v>44</v>
      </c>
      <c r="D20" s="15">
        <f>D5</f>
        <v>40</v>
      </c>
    </row>
    <row r="21" spans="2:4" x14ac:dyDescent="0.15">
      <c r="B21" s="9"/>
    </row>
    <row r="22" spans="2:4" x14ac:dyDescent="0.15">
      <c r="B22" s="9" t="s">
        <v>6</v>
      </c>
      <c r="D22" s="16">
        <f>D5-0.5</f>
        <v>39.5</v>
      </c>
    </row>
    <row r="26" spans="2:4" x14ac:dyDescent="0.15">
      <c r="C26" s="1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1200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workbookViewId="0">
      <selection activeCell="F12" sqref="F12"/>
    </sheetView>
  </sheetViews>
  <sheetFormatPr baseColWidth="10" defaultRowHeight="13" x14ac:dyDescent="0.15"/>
  <cols>
    <col min="1" max="1" width="23.5" customWidth="1"/>
    <col min="2" max="2" width="17.6640625" customWidth="1"/>
    <col min="5" max="5" width="11.5" style="25" customWidth="1"/>
    <col min="6" max="6" width="13.6640625" customWidth="1"/>
    <col min="7" max="7" width="6.5" customWidth="1"/>
  </cols>
  <sheetData>
    <row r="1" spans="1:15" s="3" customFormat="1" x14ac:dyDescent="0.15">
      <c r="A1" s="5" t="s">
        <v>10</v>
      </c>
      <c r="B1" s="5" t="s">
        <v>9</v>
      </c>
      <c r="C1" s="5" t="s">
        <v>7</v>
      </c>
      <c r="D1" s="5" t="s">
        <v>8</v>
      </c>
      <c r="E1" s="23"/>
    </row>
    <row r="2" spans="1:15" x14ac:dyDescent="0.15">
      <c r="A2" s="17"/>
      <c r="B2" s="17"/>
      <c r="C2" s="18"/>
      <c r="D2" s="22" t="str">
        <f>IF(C2="","",IF(C2&lt;Notenspiegel!$D$20,"n.b.",IF(C2&lt;Notenspiegel!$D$19,Notenspiegel!$B$20,IF(C2&lt;Notenspiegel!$D$18,Notenspiegel!$B$19,IF(C2&lt;Notenspiegel!$D$17,Notenspiegel!$B$18,IF(C2&lt;Notenspiegel!$D$16,Notenspiegel!$B$17,E2))))))</f>
        <v/>
      </c>
      <c r="E2" s="24">
        <f>IF(C2&lt;Notenspiegel!$D$15,Notenspiegel!$B$16,IF(C2&lt;Notenspiegel!$D$14,Notenspiegel!$B$15,IF(C2&lt;Notenspiegel!$D$13,Notenspiegel!$B$14,IF(C2&lt;Notenspiegel!$D$12,Notenspiegel!$B$13,IF(C2&lt;Notenspiegel!$D$11,Notenspiegel!$B$12,Notenspiegel!$B$11)))))</f>
        <v>2.7</v>
      </c>
      <c r="F2" s="3" t="s">
        <v>14</v>
      </c>
      <c r="G2" s="6">
        <f>ROWS(C2:C79)-COUNTIF(C2:C79,"")</f>
        <v>0</v>
      </c>
      <c r="H2" s="3"/>
      <c r="I2" s="3"/>
      <c r="J2" s="3"/>
      <c r="K2" s="3"/>
      <c r="L2" s="3"/>
      <c r="M2" s="3"/>
      <c r="N2" s="3"/>
      <c r="O2" s="3"/>
    </row>
    <row r="3" spans="1:15" x14ac:dyDescent="0.15">
      <c r="A3" s="17"/>
      <c r="B3" s="19"/>
      <c r="C3" s="20"/>
      <c r="D3" s="22" t="str">
        <f>IF(C3="","",IF(C3&lt;Notenspiegel!$D$20,"n.b.",IF(C3&lt;Notenspiegel!$D$19,Notenspiegel!$B$20,IF(C3&lt;Notenspiegel!$D$18,Notenspiegel!$B$19,IF(C3&lt;Notenspiegel!$D$17,Notenspiegel!$B$18,IF(C3&lt;Notenspiegel!$D$16,Notenspiegel!$B$17,E3))))))</f>
        <v/>
      </c>
      <c r="E3" s="24">
        <f>IF(C3&lt;Notenspiegel!$D$15,Notenspiegel!$B$16,IF(C3&lt;Notenspiegel!$D$14,Notenspiegel!$B$15,IF(C3&lt;Notenspiegel!$D$13,Notenspiegel!$B$14,IF(C3&lt;Notenspiegel!$D$12,Notenspiegel!$B$13,IF(C3&lt;Notenspiegel!$D$11,Notenspiegel!$B$12,Notenspiegel!$B$11)))))</f>
        <v>2.7</v>
      </c>
      <c r="F3" s="3" t="s">
        <v>15</v>
      </c>
      <c r="G3" s="6">
        <f>I18</f>
        <v>0</v>
      </c>
      <c r="H3" s="3"/>
      <c r="I3" s="3"/>
      <c r="J3" s="3"/>
      <c r="K3" s="3"/>
      <c r="L3" s="3"/>
      <c r="M3" s="3"/>
      <c r="N3" s="3"/>
      <c r="O3" s="3"/>
    </row>
    <row r="4" spans="1:15" x14ac:dyDescent="0.15">
      <c r="A4" s="17"/>
      <c r="B4" s="19"/>
      <c r="C4" s="20"/>
      <c r="D4" s="22" t="str">
        <f>IF(C4="","",IF(C4&lt;Notenspiegel!$D$20,"n.b.",IF(C4&lt;Notenspiegel!$D$19,Notenspiegel!$B$20,IF(C4&lt;Notenspiegel!$D$18,Notenspiegel!$B$19,IF(C4&lt;Notenspiegel!$D$17,Notenspiegel!$B$18,IF(C4&lt;Notenspiegel!$D$16,Notenspiegel!$B$17,E4))))))</f>
        <v/>
      </c>
      <c r="E4" s="24">
        <f>IF(C4&lt;Notenspiegel!$D$15,Notenspiegel!$B$16,IF(C4&lt;Notenspiegel!$D$14,Notenspiegel!$B$15,IF(C4&lt;Notenspiegel!$D$13,Notenspiegel!$B$14,IF(C4&lt;Notenspiegel!$D$12,Notenspiegel!$B$13,IF(C4&lt;Notenspiegel!$D$11,Notenspiegel!$B$12,Notenspiegel!$B$11)))))</f>
        <v>2.7</v>
      </c>
      <c r="F4" s="3" t="s">
        <v>16</v>
      </c>
      <c r="G4" s="26" t="str">
        <f>IF(G2=0,"",G3/G2)</f>
        <v/>
      </c>
      <c r="H4" s="3"/>
      <c r="I4" s="3"/>
      <c r="J4" s="3"/>
      <c r="K4" s="3"/>
      <c r="L4" s="3"/>
      <c r="M4" s="3"/>
      <c r="N4" s="3"/>
      <c r="O4" s="3"/>
    </row>
    <row r="5" spans="1:15" x14ac:dyDescent="0.15">
      <c r="A5" s="17"/>
      <c r="B5" s="19"/>
      <c r="C5" s="20"/>
      <c r="D5" s="22" t="str">
        <f>IF(C5="","",IF(C5&lt;Notenspiegel!$D$20,"n.b.",IF(C5&lt;Notenspiegel!$D$19,Notenspiegel!$B$20,IF(C5&lt;Notenspiegel!$D$18,Notenspiegel!$B$19,IF(C5&lt;Notenspiegel!$D$17,Notenspiegel!$B$18,IF(C5&lt;Notenspiegel!$D$16,Notenspiegel!$B$17,E5))))))</f>
        <v/>
      </c>
      <c r="E5" s="24">
        <f>IF(C5&lt;Notenspiegel!$D$15,Notenspiegel!$B$16,IF(C5&lt;Notenspiegel!$D$14,Notenspiegel!$B$15,IF(C5&lt;Notenspiegel!$D$13,Notenspiegel!$B$14,IF(C5&lt;Notenspiegel!$D$12,Notenspiegel!$B$13,IF(C5&lt;Notenspiegel!$D$11,Notenspiegel!$B$12,Notenspiegel!$B$11)))))</f>
        <v>2.7</v>
      </c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15">
      <c r="A6" s="17"/>
      <c r="B6" s="19"/>
      <c r="C6" s="20"/>
      <c r="D6" s="22" t="str">
        <f>IF(C6="","",IF(C6&lt;Notenspiegel!$D$20,"n.b.",IF(C6&lt;Notenspiegel!$D$19,Notenspiegel!$B$20,IF(C6&lt;Notenspiegel!$D$18,Notenspiegel!$B$19,IF(C6&lt;Notenspiegel!$D$17,Notenspiegel!$B$18,IF(C6&lt;Notenspiegel!$D$16,Notenspiegel!$B$17,E6))))))</f>
        <v/>
      </c>
      <c r="E6" s="24">
        <f>IF(C6&lt;Notenspiegel!$D$15,Notenspiegel!$B$16,IF(C6&lt;Notenspiegel!$D$14,Notenspiegel!$B$15,IF(C6&lt;Notenspiegel!$D$13,Notenspiegel!$B$14,IF(C6&lt;Notenspiegel!$D$12,Notenspiegel!$B$13,IF(C6&lt;Notenspiegel!$D$11,Notenspiegel!$B$12,Notenspiegel!$B$11)))))</f>
        <v>2.7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15">
      <c r="A7" s="17"/>
      <c r="B7" s="19"/>
      <c r="C7" s="20"/>
      <c r="D7" s="22" t="str">
        <f>IF(C7="","",IF(C7&lt;Notenspiegel!$D$20,"n.b.",IF(C7&lt;Notenspiegel!$D$19,Notenspiegel!$B$20,IF(C7&lt;Notenspiegel!$D$18,Notenspiegel!$B$19,IF(C7&lt;Notenspiegel!$D$17,Notenspiegel!$B$18,IF(C7&lt;Notenspiegel!$D$16,Notenspiegel!$B$17,E7))))))</f>
        <v/>
      </c>
      <c r="E7" s="24">
        <f>IF(C7&lt;Notenspiegel!$D$15,Notenspiegel!$B$16,IF(C7&lt;Notenspiegel!$D$14,Notenspiegel!$B$15,IF(C7&lt;Notenspiegel!$D$13,Notenspiegel!$B$14,IF(C7&lt;Notenspiegel!$D$12,Notenspiegel!$B$13,IF(C7&lt;Notenspiegel!$D$11,Notenspiegel!$B$12,Notenspiegel!$B$11)))))</f>
        <v>2.7</v>
      </c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15">
      <c r="A8" s="17"/>
      <c r="B8" s="19"/>
      <c r="C8" s="20"/>
      <c r="D8" s="22" t="str">
        <f>IF(C8="","",IF(C8&lt;Notenspiegel!$D$20,"n.b.",IF(C8&lt;Notenspiegel!$D$19,Notenspiegel!$B$20,IF(C8&lt;Notenspiegel!$D$18,Notenspiegel!$B$19,IF(C8&lt;Notenspiegel!$D$17,Notenspiegel!$B$18,IF(C8&lt;Notenspiegel!$D$16,Notenspiegel!$B$17,E8))))))</f>
        <v/>
      </c>
      <c r="E8" s="24">
        <f>IF(C8&lt;Notenspiegel!$D$15,Notenspiegel!$B$16,IF(C8&lt;Notenspiegel!$D$14,Notenspiegel!$B$15,IF(C8&lt;Notenspiegel!$D$13,Notenspiegel!$B$14,IF(C8&lt;Notenspiegel!$D$12,Notenspiegel!$B$13,IF(C8&lt;Notenspiegel!$D$11,Notenspiegel!$B$12,Notenspiegel!$B$11)))))</f>
        <v>2.7</v>
      </c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15">
      <c r="A9" s="17"/>
      <c r="B9" s="19"/>
      <c r="C9" s="20"/>
      <c r="D9" s="22" t="str">
        <f>IF(C9="","",IF(C9&lt;Notenspiegel!$D$20,"n.b.",IF(C9&lt;Notenspiegel!$D$19,Notenspiegel!$B$20,IF(C9&lt;Notenspiegel!$D$18,Notenspiegel!$B$19,IF(C9&lt;Notenspiegel!$D$17,Notenspiegel!$B$18,IF(C9&lt;Notenspiegel!$D$16,Notenspiegel!$B$17,E9))))))</f>
        <v/>
      </c>
      <c r="E9" s="24">
        <f>IF(C9&lt;Notenspiegel!$D$15,Notenspiegel!$B$16,IF(C9&lt;Notenspiegel!$D$14,Notenspiegel!$B$15,IF(C9&lt;Notenspiegel!$D$13,Notenspiegel!$B$14,IF(C9&lt;Notenspiegel!$D$12,Notenspiegel!$B$13,IF(C9&lt;Notenspiegel!$D$11,Notenspiegel!$B$12,Notenspiegel!$B$11)))))</f>
        <v>2.7</v>
      </c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15">
      <c r="A10" s="17"/>
      <c r="B10" s="19"/>
      <c r="C10" s="20"/>
      <c r="D10" s="22" t="str">
        <f>IF(C10="","",IF(C10&lt;Notenspiegel!$D$20,"n.b.",IF(C10&lt;Notenspiegel!$D$19,Notenspiegel!$B$20,IF(C10&lt;Notenspiegel!$D$18,Notenspiegel!$B$19,IF(C10&lt;Notenspiegel!$D$17,Notenspiegel!$B$18,IF(C10&lt;Notenspiegel!$D$16,Notenspiegel!$B$17,E10))))))</f>
        <v/>
      </c>
      <c r="E10" s="24">
        <f>IF(C10&lt;Notenspiegel!$D$15,Notenspiegel!$B$16,IF(C10&lt;Notenspiegel!$D$14,Notenspiegel!$B$15,IF(C10&lt;Notenspiegel!$D$13,Notenspiegel!$B$14,IF(C10&lt;Notenspiegel!$D$12,Notenspiegel!$B$13,IF(C10&lt;Notenspiegel!$D$11,Notenspiegel!$B$12,Notenspiegel!$B$11)))))</f>
        <v>2.7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15">
      <c r="A11" s="17"/>
      <c r="B11" s="19"/>
      <c r="C11" s="20"/>
      <c r="D11" s="22" t="str">
        <f>IF(C11="","",IF(C11&lt;Notenspiegel!$D$20,"n.b.",IF(C11&lt;Notenspiegel!$D$19,Notenspiegel!$B$20,IF(C11&lt;Notenspiegel!$D$18,Notenspiegel!$B$19,IF(C11&lt;Notenspiegel!$D$17,Notenspiegel!$B$18,IF(C11&lt;Notenspiegel!$D$16,Notenspiegel!$B$17,E11))))))</f>
        <v/>
      </c>
      <c r="E11" s="24">
        <f>IF(C11&lt;Notenspiegel!$D$15,Notenspiegel!$B$16,IF(C11&lt;Notenspiegel!$D$14,Notenspiegel!$B$15,IF(C11&lt;Notenspiegel!$D$13,Notenspiegel!$B$14,IF(C11&lt;Notenspiegel!$D$12,Notenspiegel!$B$13,IF(C11&lt;Notenspiegel!$D$11,Notenspiegel!$B$12,Notenspiegel!$B$11)))))</f>
        <v>2.7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15">
      <c r="A12" s="17"/>
      <c r="B12" s="19"/>
      <c r="C12" s="20"/>
      <c r="D12" s="22" t="str">
        <f>IF(C12="","",IF(C12&lt;Notenspiegel!$D$20,"n.b.",IF(C12&lt;Notenspiegel!$D$19,Notenspiegel!$B$20,IF(C12&lt;Notenspiegel!$D$18,Notenspiegel!$B$19,IF(C12&lt;Notenspiegel!$D$17,Notenspiegel!$B$18,IF(C12&lt;Notenspiegel!$D$16,Notenspiegel!$B$17,E12))))))</f>
        <v/>
      </c>
      <c r="E12" s="24">
        <f>IF(C12&lt;Notenspiegel!$D$15,Notenspiegel!$B$16,IF(C12&lt;Notenspiegel!$D$14,Notenspiegel!$B$15,IF(C12&lt;Notenspiegel!$D$13,Notenspiegel!$B$14,IF(C12&lt;Notenspiegel!$D$12,Notenspiegel!$B$13,IF(C12&lt;Notenspiegel!$D$11,Notenspiegel!$B$12,Notenspiegel!$B$11)))))</f>
        <v>2.7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15">
      <c r="A13" s="17"/>
      <c r="B13" s="19"/>
      <c r="C13" s="20"/>
      <c r="D13" s="22" t="str">
        <f>IF(C13="","",IF(C13&lt;Notenspiegel!$D$20,"n.b.",IF(C13&lt;Notenspiegel!$D$19,Notenspiegel!$B$20,IF(C13&lt;Notenspiegel!$D$18,Notenspiegel!$B$19,IF(C13&lt;Notenspiegel!$D$17,Notenspiegel!$B$18,IF(C13&lt;Notenspiegel!$D$16,Notenspiegel!$B$17,E13))))))</f>
        <v/>
      </c>
      <c r="E13" s="24">
        <f>IF(C13&lt;Notenspiegel!$D$15,Notenspiegel!$B$16,IF(C13&lt;Notenspiegel!$D$14,Notenspiegel!$B$15,IF(C13&lt;Notenspiegel!$D$13,Notenspiegel!$B$14,IF(C13&lt;Notenspiegel!$D$12,Notenspiegel!$B$13,IF(C13&lt;Notenspiegel!$D$11,Notenspiegel!$B$12,Notenspiegel!$B$11)))))</f>
        <v>2.7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15">
      <c r="A14" s="17"/>
      <c r="B14" s="19"/>
      <c r="C14" s="20"/>
      <c r="D14" s="22" t="str">
        <f>IF(C14="","",IF(C14&lt;Notenspiegel!$D$20,"n.b.",IF(C14&lt;Notenspiegel!$D$19,Notenspiegel!$B$20,IF(C14&lt;Notenspiegel!$D$18,Notenspiegel!$B$19,IF(C14&lt;Notenspiegel!$D$17,Notenspiegel!$B$18,IF(C14&lt;Notenspiegel!$D$16,Notenspiegel!$B$17,E14))))))</f>
        <v/>
      </c>
      <c r="E14" s="24">
        <f>IF(C14&lt;Notenspiegel!$D$15,Notenspiegel!$B$16,IF(C14&lt;Notenspiegel!$D$14,Notenspiegel!$B$15,IF(C14&lt;Notenspiegel!$D$13,Notenspiegel!$B$14,IF(C14&lt;Notenspiegel!$D$12,Notenspiegel!$B$13,IF(C14&lt;Notenspiegel!$D$11,Notenspiegel!$B$12,Notenspiegel!$B$11)))))</f>
        <v>2.7</v>
      </c>
      <c r="F14" s="3"/>
      <c r="G14" s="3"/>
      <c r="H14" s="3" t="s">
        <v>17</v>
      </c>
      <c r="I14" s="6">
        <f>COUNTIF($D$2:$D$79,1)+COUNTIF($D$2:$D$79,1.3)</f>
        <v>0</v>
      </c>
      <c r="J14" s="3"/>
      <c r="K14" s="3"/>
      <c r="L14" s="3"/>
      <c r="M14" s="3"/>
      <c r="N14" s="3"/>
      <c r="O14" s="3"/>
    </row>
    <row r="15" spans="1:15" x14ac:dyDescent="0.15">
      <c r="A15" s="17"/>
      <c r="B15" s="19"/>
      <c r="C15" s="20"/>
      <c r="D15" s="22" t="str">
        <f>IF(C15="","",IF(C15&lt;Notenspiegel!$D$20,"n.b.",IF(C15&lt;Notenspiegel!$D$19,Notenspiegel!$B$20,IF(C15&lt;Notenspiegel!$D$18,Notenspiegel!$B$19,IF(C15&lt;Notenspiegel!$D$17,Notenspiegel!$B$18,IF(C15&lt;Notenspiegel!$D$16,Notenspiegel!$B$17,E15))))))</f>
        <v/>
      </c>
      <c r="E15" s="24">
        <f>IF(C15&lt;Notenspiegel!$D$15,Notenspiegel!$B$16,IF(C15&lt;Notenspiegel!$D$14,Notenspiegel!$B$15,IF(C15&lt;Notenspiegel!$D$13,Notenspiegel!$B$14,IF(C15&lt;Notenspiegel!$D$12,Notenspiegel!$B$13,IF(C15&lt;Notenspiegel!$D$11,Notenspiegel!$B$12,Notenspiegel!$B$11)))))</f>
        <v>2.7</v>
      </c>
      <c r="F15" s="3"/>
      <c r="G15" s="3"/>
      <c r="H15" s="3" t="s">
        <v>18</v>
      </c>
      <c r="I15" s="6">
        <f>COUNTIF($D$2:$D$79,1.7)+COUNTIF($D$2:$D$79,2)+COUNTIF($D$2:$D$79,2.3)</f>
        <v>0</v>
      </c>
      <c r="J15" s="3"/>
      <c r="K15" s="3"/>
      <c r="L15" s="3"/>
      <c r="M15" s="3"/>
      <c r="N15" s="3"/>
      <c r="O15" s="3"/>
    </row>
    <row r="16" spans="1:15" x14ac:dyDescent="0.15">
      <c r="A16" s="17"/>
      <c r="B16" s="19"/>
      <c r="C16" s="20"/>
      <c r="D16" s="22" t="str">
        <f>IF(C16="","",IF(C16&lt;Notenspiegel!$D$20,"n.b.",IF(C16&lt;Notenspiegel!$D$19,Notenspiegel!$B$20,IF(C16&lt;Notenspiegel!$D$18,Notenspiegel!$B$19,IF(C16&lt;Notenspiegel!$D$17,Notenspiegel!$B$18,IF(C16&lt;Notenspiegel!$D$16,Notenspiegel!$B$17,E16))))))</f>
        <v/>
      </c>
      <c r="E16" s="24">
        <f>IF(C16&lt;Notenspiegel!$D$15,Notenspiegel!$B$16,IF(C16&lt;Notenspiegel!$D$14,Notenspiegel!$B$15,IF(C16&lt;Notenspiegel!$D$13,Notenspiegel!$B$14,IF(C16&lt;Notenspiegel!$D$12,Notenspiegel!$B$13,IF(C16&lt;Notenspiegel!$D$11,Notenspiegel!$B$12,Notenspiegel!$B$11)))))</f>
        <v>2.7</v>
      </c>
      <c r="F16" s="3"/>
      <c r="G16" s="3"/>
      <c r="H16" s="3" t="s">
        <v>19</v>
      </c>
      <c r="I16" s="6">
        <f>COUNTIF($D$2:$D$79,2.7)+COUNTIF($D$2:$D$79,3)+COUNTIF($D$2:$D$79,3.3)</f>
        <v>0</v>
      </c>
      <c r="J16" s="3"/>
      <c r="K16" s="3"/>
      <c r="L16" s="3"/>
      <c r="M16" s="3"/>
      <c r="N16" s="3"/>
      <c r="O16" s="3"/>
    </row>
    <row r="17" spans="1:15" x14ac:dyDescent="0.15">
      <c r="A17" s="17"/>
      <c r="B17" s="19"/>
      <c r="C17" s="20"/>
      <c r="D17" s="22" t="str">
        <f>IF(C17="","",IF(C17&lt;Notenspiegel!$D$20,"n.b.",IF(C17&lt;Notenspiegel!$D$19,Notenspiegel!$B$20,IF(C17&lt;Notenspiegel!$D$18,Notenspiegel!$B$19,IF(C17&lt;Notenspiegel!$D$17,Notenspiegel!$B$18,IF(C17&lt;Notenspiegel!$D$16,Notenspiegel!$B$17,E17))))))</f>
        <v/>
      </c>
      <c r="E17" s="24">
        <f>IF(C17&lt;Notenspiegel!$D$15,Notenspiegel!$B$16,IF(C17&lt;Notenspiegel!$D$14,Notenspiegel!$B$15,IF(C17&lt;Notenspiegel!$D$13,Notenspiegel!$B$14,IF(C17&lt;Notenspiegel!$D$12,Notenspiegel!$B$13,IF(C17&lt;Notenspiegel!$D$11,Notenspiegel!$B$12,Notenspiegel!$B$11)))))</f>
        <v>2.7</v>
      </c>
      <c r="F17" s="3"/>
      <c r="G17" s="3"/>
      <c r="H17" s="3" t="s">
        <v>20</v>
      </c>
      <c r="I17" s="6">
        <f>COUNTIF($D$2:$D$79,3.7)+COUNTIF($D$2:$D$79,4)</f>
        <v>0</v>
      </c>
      <c r="J17" s="3"/>
      <c r="K17" s="3"/>
      <c r="L17" s="3"/>
      <c r="M17" s="3"/>
      <c r="N17" s="3"/>
      <c r="O17" s="3"/>
    </row>
    <row r="18" spans="1:15" x14ac:dyDescent="0.15">
      <c r="A18" s="17"/>
      <c r="B18" s="19"/>
      <c r="C18" s="20"/>
      <c r="D18" s="22" t="str">
        <f>IF(C18="","",IF(C18&lt;Notenspiegel!$D$20,"n.b.",IF(C18&lt;Notenspiegel!$D$19,Notenspiegel!$B$20,IF(C18&lt;Notenspiegel!$D$18,Notenspiegel!$B$19,IF(C18&lt;Notenspiegel!$D$17,Notenspiegel!$B$18,IF(C18&lt;Notenspiegel!$D$16,Notenspiegel!$B$17,E18))))))</f>
        <v/>
      </c>
      <c r="E18" s="24">
        <f>IF(C18&lt;Notenspiegel!$D$15,Notenspiegel!$B$16,IF(C18&lt;Notenspiegel!$D$14,Notenspiegel!$B$15,IF(C18&lt;Notenspiegel!$D$13,Notenspiegel!$B$14,IF(C18&lt;Notenspiegel!$D$12,Notenspiegel!$B$13,IF(C18&lt;Notenspiegel!$D$11,Notenspiegel!$B$12,Notenspiegel!$B$11)))))</f>
        <v>2.7</v>
      </c>
      <c r="F18" s="3"/>
      <c r="G18" s="3"/>
      <c r="H18" s="3" t="s">
        <v>21</v>
      </c>
      <c r="I18" s="6">
        <f>COUNTIF(D2:D79,"n.b.")</f>
        <v>0</v>
      </c>
      <c r="J18" s="3"/>
      <c r="K18" s="3"/>
      <c r="L18" s="3"/>
      <c r="M18" s="3"/>
      <c r="N18" s="3"/>
      <c r="O18" s="3"/>
    </row>
    <row r="19" spans="1:15" x14ac:dyDescent="0.15">
      <c r="A19" s="17"/>
      <c r="B19" s="19"/>
      <c r="C19" s="20"/>
      <c r="D19" s="22" t="str">
        <f>IF(C19="","",IF(C19&lt;Notenspiegel!$D$20,"n.b.",IF(C19&lt;Notenspiegel!$D$19,Notenspiegel!$B$20,IF(C19&lt;Notenspiegel!$D$18,Notenspiegel!$B$19,IF(C19&lt;Notenspiegel!$D$17,Notenspiegel!$B$18,IF(C19&lt;Notenspiegel!$D$16,Notenspiegel!$B$17,E19))))))</f>
        <v/>
      </c>
      <c r="E19" s="24">
        <f>IF(C19&lt;Notenspiegel!$D$15,Notenspiegel!$B$16,IF(C19&lt;Notenspiegel!$D$14,Notenspiegel!$B$15,IF(C19&lt;Notenspiegel!$D$13,Notenspiegel!$B$14,IF(C19&lt;Notenspiegel!$D$12,Notenspiegel!$B$13,IF(C19&lt;Notenspiegel!$D$11,Notenspiegel!$B$12,Notenspiegel!$B$11)))))</f>
        <v>2.7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15">
      <c r="A20" s="17"/>
      <c r="B20" s="19"/>
      <c r="C20" s="20"/>
      <c r="D20" s="22" t="str">
        <f>IF(C20="","",IF(C20&lt;Notenspiegel!$D$20,"n.b.",IF(C20&lt;Notenspiegel!$D$19,Notenspiegel!$B$20,IF(C20&lt;Notenspiegel!$D$18,Notenspiegel!$B$19,IF(C20&lt;Notenspiegel!$D$17,Notenspiegel!$B$18,IF(C20&lt;Notenspiegel!$D$16,Notenspiegel!$B$17,E20))))))</f>
        <v/>
      </c>
      <c r="E20" s="24">
        <f>IF(C20&lt;Notenspiegel!$D$15,Notenspiegel!$B$16,IF(C20&lt;Notenspiegel!$D$14,Notenspiegel!$B$15,IF(C20&lt;Notenspiegel!$D$13,Notenspiegel!$B$14,IF(C20&lt;Notenspiegel!$D$12,Notenspiegel!$B$13,IF(C20&lt;Notenspiegel!$D$11,Notenspiegel!$B$12,Notenspiegel!$B$11)))))</f>
        <v>2.7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15">
      <c r="A21" s="17"/>
      <c r="B21" s="19"/>
      <c r="C21" s="20"/>
      <c r="D21" s="22" t="str">
        <f>IF(C21="","",IF(C21&lt;Notenspiegel!$D$20,"n.b.",IF(C21&lt;Notenspiegel!$D$19,Notenspiegel!$B$20,IF(C21&lt;Notenspiegel!$D$18,Notenspiegel!$B$19,IF(C21&lt;Notenspiegel!$D$17,Notenspiegel!$B$18,IF(C21&lt;Notenspiegel!$D$16,Notenspiegel!$B$17,E21))))))</f>
        <v/>
      </c>
      <c r="E21" s="24">
        <f>IF(C21&lt;Notenspiegel!$D$15,Notenspiegel!$B$16,IF(C21&lt;Notenspiegel!$D$14,Notenspiegel!$B$15,IF(C21&lt;Notenspiegel!$D$13,Notenspiegel!$B$14,IF(C21&lt;Notenspiegel!$D$12,Notenspiegel!$B$13,IF(C21&lt;Notenspiegel!$D$11,Notenspiegel!$B$12,Notenspiegel!$B$11)))))</f>
        <v>2.7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15">
      <c r="A22" s="17"/>
      <c r="B22" s="19"/>
      <c r="C22" s="20"/>
      <c r="D22" s="22" t="str">
        <f>IF(C22="","",IF(C22&lt;Notenspiegel!$D$20,"n.b.",IF(C22&lt;Notenspiegel!$D$19,Notenspiegel!$B$20,IF(C22&lt;Notenspiegel!$D$18,Notenspiegel!$B$19,IF(C22&lt;Notenspiegel!$D$17,Notenspiegel!$B$18,IF(C22&lt;Notenspiegel!$D$16,Notenspiegel!$B$17,E22))))))</f>
        <v/>
      </c>
      <c r="E22" s="24">
        <f>IF(C22&lt;Notenspiegel!$D$15,Notenspiegel!$B$16,IF(C22&lt;Notenspiegel!$D$14,Notenspiegel!$B$15,IF(C22&lt;Notenspiegel!$D$13,Notenspiegel!$B$14,IF(C22&lt;Notenspiegel!$D$12,Notenspiegel!$B$13,IF(C22&lt;Notenspiegel!$D$11,Notenspiegel!$B$12,Notenspiegel!$B$11)))))</f>
        <v>2.7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15">
      <c r="A23" s="17"/>
      <c r="B23" s="19"/>
      <c r="C23" s="20"/>
      <c r="D23" s="22" t="str">
        <f>IF(C23="","",IF(C23&lt;Notenspiegel!$D$20,"n.b.",IF(C23&lt;Notenspiegel!$D$19,Notenspiegel!$B$20,IF(C23&lt;Notenspiegel!$D$18,Notenspiegel!$B$19,IF(C23&lt;Notenspiegel!$D$17,Notenspiegel!$B$18,IF(C23&lt;Notenspiegel!$D$16,Notenspiegel!$B$17,E23))))))</f>
        <v/>
      </c>
      <c r="E23" s="24">
        <f>IF(C23&lt;Notenspiegel!$D$15,Notenspiegel!$B$16,IF(C23&lt;Notenspiegel!$D$14,Notenspiegel!$B$15,IF(C23&lt;Notenspiegel!$D$13,Notenspiegel!$B$14,IF(C23&lt;Notenspiegel!$D$12,Notenspiegel!$B$13,IF(C23&lt;Notenspiegel!$D$11,Notenspiegel!$B$12,Notenspiegel!$B$11)))))</f>
        <v>2.7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15">
      <c r="A24" s="17"/>
      <c r="B24" s="19"/>
      <c r="C24" s="20"/>
      <c r="D24" s="22" t="str">
        <f>IF(C24="","",IF(C24&lt;Notenspiegel!$D$20,"n.b.",IF(C24&lt;Notenspiegel!$D$19,Notenspiegel!$B$20,IF(C24&lt;Notenspiegel!$D$18,Notenspiegel!$B$19,IF(C24&lt;Notenspiegel!$D$17,Notenspiegel!$B$18,IF(C24&lt;Notenspiegel!$D$16,Notenspiegel!$B$17,E24))))))</f>
        <v/>
      </c>
      <c r="E24" s="24">
        <f>IF(C24&lt;Notenspiegel!$D$15,Notenspiegel!$B$16,IF(C24&lt;Notenspiegel!$D$14,Notenspiegel!$B$15,IF(C24&lt;Notenspiegel!$D$13,Notenspiegel!$B$14,IF(C24&lt;Notenspiegel!$D$12,Notenspiegel!$B$13,IF(C24&lt;Notenspiegel!$D$11,Notenspiegel!$B$12,Notenspiegel!$B$11)))))</f>
        <v>2.7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15">
      <c r="A25" s="17"/>
      <c r="B25" s="19"/>
      <c r="C25" s="20"/>
      <c r="D25" s="22" t="str">
        <f>IF(C25="","",IF(C25&lt;Notenspiegel!$D$20,"n.b.",IF(C25&lt;Notenspiegel!$D$19,Notenspiegel!$B$20,IF(C25&lt;Notenspiegel!$D$18,Notenspiegel!$B$19,IF(C25&lt;Notenspiegel!$D$17,Notenspiegel!$B$18,IF(C25&lt;Notenspiegel!$D$16,Notenspiegel!$B$17,E25))))))</f>
        <v/>
      </c>
      <c r="E25" s="24">
        <f>IF(C25&lt;Notenspiegel!$D$15,Notenspiegel!$B$16,IF(C25&lt;Notenspiegel!$D$14,Notenspiegel!$B$15,IF(C25&lt;Notenspiegel!$D$13,Notenspiegel!$B$14,IF(C25&lt;Notenspiegel!$D$12,Notenspiegel!$B$13,IF(C25&lt;Notenspiegel!$D$11,Notenspiegel!$B$12,Notenspiegel!$B$11)))))</f>
        <v>2.7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15">
      <c r="A26" s="17"/>
      <c r="B26" s="19"/>
      <c r="C26" s="20"/>
      <c r="D26" s="22" t="str">
        <f>IF(C26="","",IF(C26&lt;Notenspiegel!$D$20,"n.b.",IF(C26&lt;Notenspiegel!$D$19,Notenspiegel!$B$20,IF(C26&lt;Notenspiegel!$D$18,Notenspiegel!$B$19,IF(C26&lt;Notenspiegel!$D$17,Notenspiegel!$B$18,IF(C26&lt;Notenspiegel!$D$16,Notenspiegel!$B$17,E26))))))</f>
        <v/>
      </c>
      <c r="E26" s="24">
        <f>IF(C26&lt;Notenspiegel!$D$15,Notenspiegel!$B$16,IF(C26&lt;Notenspiegel!$D$14,Notenspiegel!$B$15,IF(C26&lt;Notenspiegel!$D$13,Notenspiegel!$B$14,IF(C26&lt;Notenspiegel!$D$12,Notenspiegel!$B$13,IF(C26&lt;Notenspiegel!$D$11,Notenspiegel!$B$12,Notenspiegel!$B$11)))))</f>
        <v>2.7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15">
      <c r="A27" s="17"/>
      <c r="B27" s="19"/>
      <c r="C27" s="20"/>
      <c r="D27" s="22" t="str">
        <f>IF(C27="","",IF(C27&lt;Notenspiegel!$D$20,"n.b.",IF(C27&lt;Notenspiegel!$D$19,Notenspiegel!$B$20,IF(C27&lt;Notenspiegel!$D$18,Notenspiegel!$B$19,IF(C27&lt;Notenspiegel!$D$17,Notenspiegel!$B$18,IF(C27&lt;Notenspiegel!$D$16,Notenspiegel!$B$17,E27))))))</f>
        <v/>
      </c>
      <c r="E27" s="24">
        <f>IF(C27&lt;Notenspiegel!$D$15,Notenspiegel!$B$16,IF(C27&lt;Notenspiegel!$D$14,Notenspiegel!$B$15,IF(C27&lt;Notenspiegel!$D$13,Notenspiegel!$B$14,IF(C27&lt;Notenspiegel!$D$12,Notenspiegel!$B$13,IF(C27&lt;Notenspiegel!$D$11,Notenspiegel!$B$12,Notenspiegel!$B$11)))))</f>
        <v>2.7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15">
      <c r="A28" s="17"/>
      <c r="B28" s="19"/>
      <c r="C28" s="20"/>
      <c r="D28" s="22" t="str">
        <f>IF(C28="","",IF(C28&lt;Notenspiegel!$D$20,"n.b.",IF(C28&lt;Notenspiegel!$D$19,Notenspiegel!$B$20,IF(C28&lt;Notenspiegel!$D$18,Notenspiegel!$B$19,IF(C28&lt;Notenspiegel!$D$17,Notenspiegel!$B$18,IF(C28&lt;Notenspiegel!$D$16,Notenspiegel!$B$17,E28))))))</f>
        <v/>
      </c>
      <c r="E28" s="24">
        <f>IF(C28&lt;Notenspiegel!$D$15,Notenspiegel!$B$16,IF(C28&lt;Notenspiegel!$D$14,Notenspiegel!$B$15,IF(C28&lt;Notenspiegel!$D$13,Notenspiegel!$B$14,IF(C28&lt;Notenspiegel!$D$12,Notenspiegel!$B$13,IF(C28&lt;Notenspiegel!$D$11,Notenspiegel!$B$12,Notenspiegel!$B$11)))))</f>
        <v>2.7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15">
      <c r="A29" s="17"/>
      <c r="B29" s="19"/>
      <c r="C29" s="20"/>
      <c r="D29" s="22" t="str">
        <f>IF(C29="","",IF(C29&lt;Notenspiegel!$D$20,"n.b.",IF(C29&lt;Notenspiegel!$D$19,Notenspiegel!$B$20,IF(C29&lt;Notenspiegel!$D$18,Notenspiegel!$B$19,IF(C29&lt;Notenspiegel!$D$17,Notenspiegel!$B$18,IF(C29&lt;Notenspiegel!$D$16,Notenspiegel!$B$17,E29))))))</f>
        <v/>
      </c>
      <c r="E29" s="24">
        <f>IF(C29&lt;Notenspiegel!$D$15,Notenspiegel!$B$16,IF(C29&lt;Notenspiegel!$D$14,Notenspiegel!$B$15,IF(C29&lt;Notenspiegel!$D$13,Notenspiegel!$B$14,IF(C29&lt;Notenspiegel!$D$12,Notenspiegel!$B$13,IF(C29&lt;Notenspiegel!$D$11,Notenspiegel!$B$12,Notenspiegel!$B$11)))))</f>
        <v>2.7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15">
      <c r="A30" s="17"/>
      <c r="B30" s="19"/>
      <c r="C30" s="20"/>
      <c r="D30" s="22" t="str">
        <f>IF(C30="","",IF(C30&lt;Notenspiegel!$D$20,"n.b.",IF(C30&lt;Notenspiegel!$D$19,Notenspiegel!$B$20,IF(C30&lt;Notenspiegel!$D$18,Notenspiegel!$B$19,IF(C30&lt;Notenspiegel!$D$17,Notenspiegel!$B$18,IF(C30&lt;Notenspiegel!$D$16,Notenspiegel!$B$17,E30))))))</f>
        <v/>
      </c>
      <c r="E30" s="24">
        <f>IF(C30&lt;Notenspiegel!$D$15,Notenspiegel!$B$16,IF(C30&lt;Notenspiegel!$D$14,Notenspiegel!$B$15,IF(C30&lt;Notenspiegel!$D$13,Notenspiegel!$B$14,IF(C30&lt;Notenspiegel!$D$12,Notenspiegel!$B$13,IF(C30&lt;Notenspiegel!$D$11,Notenspiegel!$B$12,Notenspiegel!$B$11)))))</f>
        <v>2.7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15">
      <c r="A31" s="17"/>
      <c r="B31" s="19"/>
      <c r="C31" s="20"/>
      <c r="D31" s="22" t="str">
        <f>IF(C31="","",IF(C31&lt;Notenspiegel!$D$20,"n.b.",IF(C31&lt;Notenspiegel!$D$19,Notenspiegel!$B$20,IF(C31&lt;Notenspiegel!$D$18,Notenspiegel!$B$19,IF(C31&lt;Notenspiegel!$D$17,Notenspiegel!$B$18,IF(C31&lt;Notenspiegel!$D$16,Notenspiegel!$B$17,E31))))))</f>
        <v/>
      </c>
      <c r="E31" s="24">
        <f>IF(C31&lt;Notenspiegel!$D$15,Notenspiegel!$B$16,IF(C31&lt;Notenspiegel!$D$14,Notenspiegel!$B$15,IF(C31&lt;Notenspiegel!$D$13,Notenspiegel!$B$14,IF(C31&lt;Notenspiegel!$D$12,Notenspiegel!$B$13,IF(C31&lt;Notenspiegel!$D$11,Notenspiegel!$B$12,Notenspiegel!$B$11)))))</f>
        <v>2.7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15">
      <c r="A32" s="17"/>
      <c r="B32" s="19"/>
      <c r="C32" s="20"/>
      <c r="D32" s="22" t="str">
        <f>IF(C32="","",IF(C32&lt;Notenspiegel!$D$20,"n.b.",IF(C32&lt;Notenspiegel!$D$19,Notenspiegel!$B$20,IF(C32&lt;Notenspiegel!$D$18,Notenspiegel!$B$19,IF(C32&lt;Notenspiegel!$D$17,Notenspiegel!$B$18,IF(C32&lt;Notenspiegel!$D$16,Notenspiegel!$B$17,E32))))))</f>
        <v/>
      </c>
      <c r="E32" s="24">
        <f>IF(C32&lt;Notenspiegel!$D$15,Notenspiegel!$B$16,IF(C32&lt;Notenspiegel!$D$14,Notenspiegel!$B$15,IF(C32&lt;Notenspiegel!$D$13,Notenspiegel!$B$14,IF(C32&lt;Notenspiegel!$D$12,Notenspiegel!$B$13,IF(C32&lt;Notenspiegel!$D$11,Notenspiegel!$B$12,Notenspiegel!$B$11)))))</f>
        <v>2.7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15">
      <c r="A33" s="17"/>
      <c r="B33" s="19"/>
      <c r="C33" s="20"/>
      <c r="D33" s="22" t="str">
        <f>IF(C33="","",IF(C33&lt;Notenspiegel!$D$20,"n.b.",IF(C33&lt;Notenspiegel!$D$19,Notenspiegel!$B$20,IF(C33&lt;Notenspiegel!$D$18,Notenspiegel!$B$19,IF(C33&lt;Notenspiegel!$D$17,Notenspiegel!$B$18,IF(C33&lt;Notenspiegel!$D$16,Notenspiegel!$B$17,E33))))))</f>
        <v/>
      </c>
      <c r="E33" s="24">
        <f>IF(C33&lt;Notenspiegel!$D$15,Notenspiegel!$B$16,IF(C33&lt;Notenspiegel!$D$14,Notenspiegel!$B$15,IF(C33&lt;Notenspiegel!$D$13,Notenspiegel!$B$14,IF(C33&lt;Notenspiegel!$D$12,Notenspiegel!$B$13,IF(C33&lt;Notenspiegel!$D$11,Notenspiegel!$B$12,Notenspiegel!$B$11)))))</f>
        <v>2.7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15">
      <c r="A34" s="17"/>
      <c r="B34" s="19"/>
      <c r="C34" s="20"/>
      <c r="D34" s="22" t="str">
        <f>IF(C34="","",IF(C34&lt;Notenspiegel!$D$20,"n.b.",IF(C34&lt;Notenspiegel!$D$19,Notenspiegel!$B$20,IF(C34&lt;Notenspiegel!$D$18,Notenspiegel!$B$19,IF(C34&lt;Notenspiegel!$D$17,Notenspiegel!$B$18,IF(C34&lt;Notenspiegel!$D$16,Notenspiegel!$B$17,E34))))))</f>
        <v/>
      </c>
      <c r="E34" s="24">
        <f>IF(C34&lt;Notenspiegel!$D$15,Notenspiegel!$B$16,IF(C34&lt;Notenspiegel!$D$14,Notenspiegel!$B$15,IF(C34&lt;Notenspiegel!$D$13,Notenspiegel!$B$14,IF(C34&lt;Notenspiegel!$D$12,Notenspiegel!$B$13,IF(C34&lt;Notenspiegel!$D$11,Notenspiegel!$B$12,Notenspiegel!$B$11)))))</f>
        <v>2.7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15">
      <c r="A35" s="17"/>
      <c r="B35" s="19"/>
      <c r="C35" s="20"/>
      <c r="D35" s="22" t="str">
        <f>IF(C35="","",IF(C35&lt;Notenspiegel!$D$20,"n.b.",IF(C35&lt;Notenspiegel!$D$19,Notenspiegel!$B$20,IF(C35&lt;Notenspiegel!$D$18,Notenspiegel!$B$19,IF(C35&lt;Notenspiegel!$D$17,Notenspiegel!$B$18,IF(C35&lt;Notenspiegel!$D$16,Notenspiegel!$B$17,E35))))))</f>
        <v/>
      </c>
      <c r="E35" s="24">
        <f>IF(C35&lt;Notenspiegel!$D$15,Notenspiegel!$B$16,IF(C35&lt;Notenspiegel!$D$14,Notenspiegel!$B$15,IF(C35&lt;Notenspiegel!$D$13,Notenspiegel!$B$14,IF(C35&lt;Notenspiegel!$D$12,Notenspiegel!$B$13,IF(C35&lt;Notenspiegel!$D$11,Notenspiegel!$B$12,Notenspiegel!$B$11)))))</f>
        <v>2.7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15">
      <c r="A36" s="17"/>
      <c r="B36" s="19"/>
      <c r="C36" s="20"/>
      <c r="D36" s="22" t="str">
        <f>IF(C36="","",IF(C36&lt;Notenspiegel!$D$20,"n.b.",IF(C36&lt;Notenspiegel!$D$19,Notenspiegel!$B$20,IF(C36&lt;Notenspiegel!$D$18,Notenspiegel!$B$19,IF(C36&lt;Notenspiegel!$D$17,Notenspiegel!$B$18,IF(C36&lt;Notenspiegel!$D$16,Notenspiegel!$B$17,E36))))))</f>
        <v/>
      </c>
      <c r="E36" s="24">
        <f>IF(C36&lt;Notenspiegel!$D$15,Notenspiegel!$B$16,IF(C36&lt;Notenspiegel!$D$14,Notenspiegel!$B$15,IF(C36&lt;Notenspiegel!$D$13,Notenspiegel!$B$14,IF(C36&lt;Notenspiegel!$D$12,Notenspiegel!$B$13,IF(C36&lt;Notenspiegel!$D$11,Notenspiegel!$B$12,Notenspiegel!$B$11)))))</f>
        <v>2.7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15">
      <c r="A37" s="17"/>
      <c r="B37" s="19"/>
      <c r="C37" s="20"/>
      <c r="D37" s="22" t="str">
        <f>IF(C37="","",IF(C37&lt;Notenspiegel!$D$20,"n.b.",IF(C37&lt;Notenspiegel!$D$19,Notenspiegel!$B$20,IF(C37&lt;Notenspiegel!$D$18,Notenspiegel!$B$19,IF(C37&lt;Notenspiegel!$D$17,Notenspiegel!$B$18,IF(C37&lt;Notenspiegel!$D$16,Notenspiegel!$B$17,E37))))))</f>
        <v/>
      </c>
      <c r="E37" s="24">
        <f>IF(C37&lt;Notenspiegel!$D$15,Notenspiegel!$B$16,IF(C37&lt;Notenspiegel!$D$14,Notenspiegel!$B$15,IF(C37&lt;Notenspiegel!$D$13,Notenspiegel!$B$14,IF(C37&lt;Notenspiegel!$D$12,Notenspiegel!$B$13,IF(C37&lt;Notenspiegel!$D$11,Notenspiegel!$B$12,Notenspiegel!$B$11)))))</f>
        <v>2.7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17"/>
      <c r="B38" s="19"/>
      <c r="C38" s="20"/>
      <c r="D38" s="22" t="str">
        <f>IF(C38="","",IF(C38&lt;Notenspiegel!$D$20,"n.b.",IF(C38&lt;Notenspiegel!$D$19,Notenspiegel!$B$20,IF(C38&lt;Notenspiegel!$D$18,Notenspiegel!$B$19,IF(C38&lt;Notenspiegel!$D$17,Notenspiegel!$B$18,IF(C38&lt;Notenspiegel!$D$16,Notenspiegel!$B$17,E38))))))</f>
        <v/>
      </c>
      <c r="E38" s="24">
        <f>IF(C38&lt;Notenspiegel!$D$15,Notenspiegel!$B$16,IF(C38&lt;Notenspiegel!$D$14,Notenspiegel!$B$15,IF(C38&lt;Notenspiegel!$D$13,Notenspiegel!$B$14,IF(C38&lt;Notenspiegel!$D$12,Notenspiegel!$B$13,IF(C38&lt;Notenspiegel!$D$11,Notenspiegel!$B$12,Notenspiegel!$B$11)))))</f>
        <v>2.7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17"/>
      <c r="B39" s="19"/>
      <c r="C39" s="20"/>
      <c r="D39" s="22" t="str">
        <f>IF(C39="","",IF(C39&lt;Notenspiegel!$D$20,"n.b.",IF(C39&lt;Notenspiegel!$D$19,Notenspiegel!$B$20,IF(C39&lt;Notenspiegel!$D$18,Notenspiegel!$B$19,IF(C39&lt;Notenspiegel!$D$17,Notenspiegel!$B$18,IF(C39&lt;Notenspiegel!$D$16,Notenspiegel!$B$17,E39))))))</f>
        <v/>
      </c>
      <c r="E39" s="24">
        <f>IF(C39&lt;Notenspiegel!$D$15,Notenspiegel!$B$16,IF(C39&lt;Notenspiegel!$D$14,Notenspiegel!$B$15,IF(C39&lt;Notenspiegel!$D$13,Notenspiegel!$B$14,IF(C39&lt;Notenspiegel!$D$12,Notenspiegel!$B$13,IF(C39&lt;Notenspiegel!$D$11,Notenspiegel!$B$12,Notenspiegel!$B$11)))))</f>
        <v>2.7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15">
      <c r="A40" s="17"/>
      <c r="B40" s="19"/>
      <c r="C40" s="20"/>
      <c r="D40" s="22" t="str">
        <f>IF(C40="","",IF(C40&lt;Notenspiegel!$D$20,"n.b.",IF(C40&lt;Notenspiegel!$D$19,Notenspiegel!$B$20,IF(C40&lt;Notenspiegel!$D$18,Notenspiegel!$B$19,IF(C40&lt;Notenspiegel!$D$17,Notenspiegel!$B$18,IF(C40&lt;Notenspiegel!$D$16,Notenspiegel!$B$17,E40))))))</f>
        <v/>
      </c>
      <c r="E40" s="24">
        <f>IF(C40&lt;Notenspiegel!$D$15,Notenspiegel!$B$16,IF(C40&lt;Notenspiegel!$D$14,Notenspiegel!$B$15,IF(C40&lt;Notenspiegel!$D$13,Notenspiegel!$B$14,IF(C40&lt;Notenspiegel!$D$12,Notenspiegel!$B$13,IF(C40&lt;Notenspiegel!$D$11,Notenspiegel!$B$12,Notenspiegel!$B$11)))))</f>
        <v>2.7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15">
      <c r="A41" s="17"/>
      <c r="B41" s="19"/>
      <c r="C41" s="20"/>
      <c r="D41" s="22" t="str">
        <f>IF(C41="","",IF(C41&lt;Notenspiegel!$D$20,"n.b.",IF(C41&lt;Notenspiegel!$D$19,Notenspiegel!$B$20,IF(C41&lt;Notenspiegel!$D$18,Notenspiegel!$B$19,IF(C41&lt;Notenspiegel!$D$17,Notenspiegel!$B$18,IF(C41&lt;Notenspiegel!$D$16,Notenspiegel!$B$17,E41))))))</f>
        <v/>
      </c>
      <c r="E41" s="24">
        <f>IF(C41&lt;Notenspiegel!$D$15,Notenspiegel!$B$16,IF(C41&lt;Notenspiegel!$D$14,Notenspiegel!$B$15,IF(C41&lt;Notenspiegel!$D$13,Notenspiegel!$B$14,IF(C41&lt;Notenspiegel!$D$12,Notenspiegel!$B$13,IF(C41&lt;Notenspiegel!$D$11,Notenspiegel!$B$12,Notenspiegel!$B$11)))))</f>
        <v>2.7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15">
      <c r="A42" s="17"/>
      <c r="B42" s="19"/>
      <c r="C42" s="20"/>
      <c r="D42" s="22" t="str">
        <f>IF(C42="","",IF(C42&lt;Notenspiegel!$D$20,"n.b.",IF(C42&lt;Notenspiegel!$D$19,Notenspiegel!$B$20,IF(C42&lt;Notenspiegel!$D$18,Notenspiegel!$B$19,IF(C42&lt;Notenspiegel!$D$17,Notenspiegel!$B$18,IF(C42&lt;Notenspiegel!$D$16,Notenspiegel!$B$17,E42))))))</f>
        <v/>
      </c>
      <c r="E42" s="24">
        <f>IF(C42&lt;Notenspiegel!$D$15,Notenspiegel!$B$16,IF(C42&lt;Notenspiegel!$D$14,Notenspiegel!$B$15,IF(C42&lt;Notenspiegel!$D$13,Notenspiegel!$B$14,IF(C42&lt;Notenspiegel!$D$12,Notenspiegel!$B$13,IF(C42&lt;Notenspiegel!$D$11,Notenspiegel!$B$12,Notenspiegel!$B$11)))))</f>
        <v>2.7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15">
      <c r="A43" s="17"/>
      <c r="B43" s="19"/>
      <c r="C43" s="20"/>
      <c r="D43" s="22" t="str">
        <f>IF(C43="","",IF(C43&lt;Notenspiegel!$D$20,"n.b.",IF(C43&lt;Notenspiegel!$D$19,Notenspiegel!$B$20,IF(C43&lt;Notenspiegel!$D$18,Notenspiegel!$B$19,IF(C43&lt;Notenspiegel!$D$17,Notenspiegel!$B$18,IF(C43&lt;Notenspiegel!$D$16,Notenspiegel!$B$17,E43))))))</f>
        <v/>
      </c>
      <c r="E43" s="24">
        <f>IF(C43&lt;Notenspiegel!$D$15,Notenspiegel!$B$16,IF(C43&lt;Notenspiegel!$D$14,Notenspiegel!$B$15,IF(C43&lt;Notenspiegel!$D$13,Notenspiegel!$B$14,IF(C43&lt;Notenspiegel!$D$12,Notenspiegel!$B$13,IF(C43&lt;Notenspiegel!$D$11,Notenspiegel!$B$12,Notenspiegel!$B$11)))))</f>
        <v>2.7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15">
      <c r="A44" s="17"/>
      <c r="B44" s="19"/>
      <c r="C44" s="20"/>
      <c r="D44" s="22" t="str">
        <f>IF(C44="","",IF(C44&lt;Notenspiegel!$D$20,"n.b.",IF(C44&lt;Notenspiegel!$D$19,Notenspiegel!$B$20,IF(C44&lt;Notenspiegel!$D$18,Notenspiegel!$B$19,IF(C44&lt;Notenspiegel!$D$17,Notenspiegel!$B$18,IF(C44&lt;Notenspiegel!$D$16,Notenspiegel!$B$17,E44))))))</f>
        <v/>
      </c>
      <c r="E44" s="24">
        <f>IF(C44&lt;Notenspiegel!$D$15,Notenspiegel!$B$16,IF(C44&lt;Notenspiegel!$D$14,Notenspiegel!$B$15,IF(C44&lt;Notenspiegel!$D$13,Notenspiegel!$B$14,IF(C44&lt;Notenspiegel!$D$12,Notenspiegel!$B$13,IF(C44&lt;Notenspiegel!$D$11,Notenspiegel!$B$12,Notenspiegel!$B$11)))))</f>
        <v>2.7</v>
      </c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15">
      <c r="A45" s="17"/>
      <c r="B45" s="19"/>
      <c r="C45" s="20"/>
      <c r="D45" s="22" t="str">
        <f>IF(C45="","",IF(C45&lt;Notenspiegel!$D$20,"n.b.",IF(C45&lt;Notenspiegel!$D$19,Notenspiegel!$B$20,IF(C45&lt;Notenspiegel!$D$18,Notenspiegel!$B$19,IF(C45&lt;Notenspiegel!$D$17,Notenspiegel!$B$18,IF(C45&lt;Notenspiegel!$D$16,Notenspiegel!$B$17,E45))))))</f>
        <v/>
      </c>
      <c r="E45" s="24">
        <f>IF(C45&lt;Notenspiegel!$D$15,Notenspiegel!$B$16,IF(C45&lt;Notenspiegel!$D$14,Notenspiegel!$B$15,IF(C45&lt;Notenspiegel!$D$13,Notenspiegel!$B$14,IF(C45&lt;Notenspiegel!$D$12,Notenspiegel!$B$13,IF(C45&lt;Notenspiegel!$D$11,Notenspiegel!$B$12,Notenspiegel!$B$11)))))</f>
        <v>2.7</v>
      </c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15">
      <c r="A46" s="17"/>
      <c r="B46" s="19"/>
      <c r="C46" s="21"/>
      <c r="D46" s="22" t="str">
        <f>IF(C46="","",IF(C46&lt;Notenspiegel!$D$20,"n.b.",IF(C46&lt;Notenspiegel!$D$19,Notenspiegel!$B$20,IF(C46&lt;Notenspiegel!$D$18,Notenspiegel!$B$19,IF(C46&lt;Notenspiegel!$D$17,Notenspiegel!$B$18,IF(C46&lt;Notenspiegel!$D$16,Notenspiegel!$B$17,E46))))))</f>
        <v/>
      </c>
      <c r="E46" s="24">
        <f>IF(C46&lt;Notenspiegel!$D$15,Notenspiegel!$B$16,IF(C46&lt;Notenspiegel!$D$14,Notenspiegel!$B$15,IF(C46&lt;Notenspiegel!$D$13,Notenspiegel!$B$14,IF(C46&lt;Notenspiegel!$D$12,Notenspiegel!$B$13,IF(C46&lt;Notenspiegel!$D$11,Notenspiegel!$B$12,Notenspiegel!$B$11)))))</f>
        <v>2.7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17"/>
      <c r="B47" s="19"/>
      <c r="C47" s="21"/>
      <c r="D47" s="22" t="str">
        <f>IF(C47="","",IF(C47&lt;Notenspiegel!$D$20,"n.b.",IF(C47&lt;Notenspiegel!$D$19,Notenspiegel!$B$20,IF(C47&lt;Notenspiegel!$D$18,Notenspiegel!$B$19,IF(C47&lt;Notenspiegel!$D$17,Notenspiegel!$B$18,IF(C47&lt;Notenspiegel!$D$16,Notenspiegel!$B$17,E47))))))</f>
        <v/>
      </c>
      <c r="E47" s="24">
        <f>IF(C47&lt;Notenspiegel!$D$15,Notenspiegel!$B$16,IF(C47&lt;Notenspiegel!$D$14,Notenspiegel!$B$15,IF(C47&lt;Notenspiegel!$D$13,Notenspiegel!$B$14,IF(C47&lt;Notenspiegel!$D$12,Notenspiegel!$B$13,IF(C47&lt;Notenspiegel!$D$11,Notenspiegel!$B$12,Notenspiegel!$B$11)))))</f>
        <v>2.7</v>
      </c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15">
      <c r="A48" s="17"/>
      <c r="B48" s="19"/>
      <c r="C48" s="21"/>
      <c r="D48" s="22" t="str">
        <f>IF(C48="","",IF(C48&lt;Notenspiegel!$D$20,"n.b.",IF(C48&lt;Notenspiegel!$D$19,Notenspiegel!$B$20,IF(C48&lt;Notenspiegel!$D$18,Notenspiegel!$B$19,IF(C48&lt;Notenspiegel!$D$17,Notenspiegel!$B$18,IF(C48&lt;Notenspiegel!$D$16,Notenspiegel!$B$17,E48))))))</f>
        <v/>
      </c>
      <c r="E48" s="24">
        <f>IF(C48&lt;Notenspiegel!$D$15,Notenspiegel!$B$16,IF(C48&lt;Notenspiegel!$D$14,Notenspiegel!$B$15,IF(C48&lt;Notenspiegel!$D$13,Notenspiegel!$B$14,IF(C48&lt;Notenspiegel!$D$12,Notenspiegel!$B$13,IF(C48&lt;Notenspiegel!$D$11,Notenspiegel!$B$12,Notenspiegel!$B$11)))))</f>
        <v>2.7</v>
      </c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15">
      <c r="A49" s="17"/>
      <c r="B49" s="19"/>
      <c r="C49" s="21"/>
      <c r="D49" s="22" t="str">
        <f>IF(C49="","",IF(C49&lt;Notenspiegel!$D$20,"n.b.",IF(C49&lt;Notenspiegel!$D$19,Notenspiegel!$B$20,IF(C49&lt;Notenspiegel!$D$18,Notenspiegel!$B$19,IF(C49&lt;Notenspiegel!$D$17,Notenspiegel!$B$18,IF(C49&lt;Notenspiegel!$D$16,Notenspiegel!$B$17,E49))))))</f>
        <v/>
      </c>
      <c r="E49" s="24">
        <f>IF(C49&lt;Notenspiegel!$D$15,Notenspiegel!$B$16,IF(C49&lt;Notenspiegel!$D$14,Notenspiegel!$B$15,IF(C49&lt;Notenspiegel!$D$13,Notenspiegel!$B$14,IF(C49&lt;Notenspiegel!$D$12,Notenspiegel!$B$13,IF(C49&lt;Notenspiegel!$D$11,Notenspiegel!$B$12,Notenspiegel!$B$11)))))</f>
        <v>2.7</v>
      </c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15">
      <c r="A50" s="17"/>
      <c r="B50" s="19"/>
      <c r="C50" s="21"/>
      <c r="D50" s="22" t="str">
        <f>IF(C50="","",IF(C50&lt;Notenspiegel!$D$20,"n.b.",IF(C50&lt;Notenspiegel!$D$19,Notenspiegel!$B$20,IF(C50&lt;Notenspiegel!$D$18,Notenspiegel!$B$19,IF(C50&lt;Notenspiegel!$D$17,Notenspiegel!$B$18,IF(C50&lt;Notenspiegel!$D$16,Notenspiegel!$B$17,E50))))))</f>
        <v/>
      </c>
      <c r="E50" s="24">
        <f>IF(C50&lt;Notenspiegel!$D$15,Notenspiegel!$B$16,IF(C50&lt;Notenspiegel!$D$14,Notenspiegel!$B$15,IF(C50&lt;Notenspiegel!$D$13,Notenspiegel!$B$14,IF(C50&lt;Notenspiegel!$D$12,Notenspiegel!$B$13,IF(C50&lt;Notenspiegel!$D$11,Notenspiegel!$B$12,Notenspiegel!$B$11)))))</f>
        <v>2.7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15">
      <c r="A51" s="17"/>
      <c r="B51" s="19"/>
      <c r="C51" s="21"/>
      <c r="D51" s="22" t="str">
        <f>IF(C51="","",IF(C51&lt;Notenspiegel!$D$20,"n.b.",IF(C51&lt;Notenspiegel!$D$19,Notenspiegel!$B$20,IF(C51&lt;Notenspiegel!$D$18,Notenspiegel!$B$19,IF(C51&lt;Notenspiegel!$D$17,Notenspiegel!$B$18,IF(C51&lt;Notenspiegel!$D$16,Notenspiegel!$B$17,E51))))))</f>
        <v/>
      </c>
      <c r="E51" s="24">
        <f>IF(C51&lt;Notenspiegel!$D$15,Notenspiegel!$B$16,IF(C51&lt;Notenspiegel!$D$14,Notenspiegel!$B$15,IF(C51&lt;Notenspiegel!$D$13,Notenspiegel!$B$14,IF(C51&lt;Notenspiegel!$D$12,Notenspiegel!$B$13,IF(C51&lt;Notenspiegel!$D$11,Notenspiegel!$B$12,Notenspiegel!$B$11)))))</f>
        <v>2.7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15">
      <c r="A52" s="17"/>
      <c r="B52" s="19"/>
      <c r="C52" s="21"/>
      <c r="D52" s="22" t="str">
        <f>IF(C52="","",IF(C52&lt;Notenspiegel!$D$20,"n.b.",IF(C52&lt;Notenspiegel!$D$19,Notenspiegel!$B$20,IF(C52&lt;Notenspiegel!$D$18,Notenspiegel!$B$19,IF(C52&lt;Notenspiegel!$D$17,Notenspiegel!$B$18,IF(C52&lt;Notenspiegel!$D$16,Notenspiegel!$B$17,E52))))))</f>
        <v/>
      </c>
      <c r="E52" s="24">
        <f>IF(C52&lt;Notenspiegel!$D$15,Notenspiegel!$B$16,IF(C52&lt;Notenspiegel!$D$14,Notenspiegel!$B$15,IF(C52&lt;Notenspiegel!$D$13,Notenspiegel!$B$14,IF(C52&lt;Notenspiegel!$D$12,Notenspiegel!$B$13,IF(C52&lt;Notenspiegel!$D$11,Notenspiegel!$B$12,Notenspiegel!$B$11)))))</f>
        <v>2.7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15">
      <c r="A53" s="17"/>
      <c r="B53" s="19"/>
      <c r="C53" s="21"/>
      <c r="D53" s="22" t="str">
        <f>IF(C53="","",IF(C53&lt;Notenspiegel!$D$20,"n.b.",IF(C53&lt;Notenspiegel!$D$19,Notenspiegel!$B$20,IF(C53&lt;Notenspiegel!$D$18,Notenspiegel!$B$19,IF(C53&lt;Notenspiegel!$D$17,Notenspiegel!$B$18,IF(C53&lt;Notenspiegel!$D$16,Notenspiegel!$B$17,E53))))))</f>
        <v/>
      </c>
      <c r="E53" s="24">
        <f>IF(C53&lt;Notenspiegel!$D$15,Notenspiegel!$B$16,IF(C53&lt;Notenspiegel!$D$14,Notenspiegel!$B$15,IF(C53&lt;Notenspiegel!$D$13,Notenspiegel!$B$14,IF(C53&lt;Notenspiegel!$D$12,Notenspiegel!$B$13,IF(C53&lt;Notenspiegel!$D$11,Notenspiegel!$B$12,Notenspiegel!$B$11)))))</f>
        <v>2.7</v>
      </c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15">
      <c r="A54" s="17"/>
      <c r="B54" s="19"/>
      <c r="C54" s="21"/>
      <c r="D54" s="22" t="str">
        <f>IF(C54="","",IF(C54&lt;Notenspiegel!$D$20,"n.b.",IF(C54&lt;Notenspiegel!$D$19,Notenspiegel!$B$20,IF(C54&lt;Notenspiegel!$D$18,Notenspiegel!$B$19,IF(C54&lt;Notenspiegel!$D$17,Notenspiegel!$B$18,IF(C54&lt;Notenspiegel!$D$16,Notenspiegel!$B$17,E54))))))</f>
        <v/>
      </c>
      <c r="E54" s="24">
        <f>IF(C54&lt;Notenspiegel!$D$15,Notenspiegel!$B$16,IF(C54&lt;Notenspiegel!$D$14,Notenspiegel!$B$15,IF(C54&lt;Notenspiegel!$D$13,Notenspiegel!$B$14,IF(C54&lt;Notenspiegel!$D$12,Notenspiegel!$B$13,IF(C54&lt;Notenspiegel!$D$11,Notenspiegel!$B$12,Notenspiegel!$B$11)))))</f>
        <v>2.7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15">
      <c r="A55" s="17"/>
      <c r="B55" s="19"/>
      <c r="C55" s="21"/>
      <c r="D55" s="22" t="str">
        <f>IF(C55="","",IF(C55&lt;Notenspiegel!$D$20,"n.b.",IF(C55&lt;Notenspiegel!$D$19,Notenspiegel!$B$20,IF(C55&lt;Notenspiegel!$D$18,Notenspiegel!$B$19,IF(C55&lt;Notenspiegel!$D$17,Notenspiegel!$B$18,IF(C55&lt;Notenspiegel!$D$16,Notenspiegel!$B$17,E55))))))</f>
        <v/>
      </c>
      <c r="E55" s="24">
        <f>IF(C55&lt;Notenspiegel!$D$15,Notenspiegel!$B$16,IF(C55&lt;Notenspiegel!$D$14,Notenspiegel!$B$15,IF(C55&lt;Notenspiegel!$D$13,Notenspiegel!$B$14,IF(C55&lt;Notenspiegel!$D$12,Notenspiegel!$B$13,IF(C55&lt;Notenspiegel!$D$11,Notenspiegel!$B$12,Notenspiegel!$B$11)))))</f>
        <v>2.7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15">
      <c r="A56" s="17"/>
      <c r="B56" s="19"/>
      <c r="C56" s="21"/>
      <c r="D56" s="22" t="str">
        <f>IF(C56="","",IF(C56&lt;Notenspiegel!$D$20,"n.b.",IF(C56&lt;Notenspiegel!$D$19,Notenspiegel!$B$20,IF(C56&lt;Notenspiegel!$D$18,Notenspiegel!$B$19,IF(C56&lt;Notenspiegel!$D$17,Notenspiegel!$B$18,IF(C56&lt;Notenspiegel!$D$16,Notenspiegel!$B$17,E56))))))</f>
        <v/>
      </c>
      <c r="E56" s="24">
        <f>IF(C56&lt;Notenspiegel!$D$15,Notenspiegel!$B$16,IF(C56&lt;Notenspiegel!$D$14,Notenspiegel!$B$15,IF(C56&lt;Notenspiegel!$D$13,Notenspiegel!$B$14,IF(C56&lt;Notenspiegel!$D$12,Notenspiegel!$B$13,IF(C56&lt;Notenspiegel!$D$11,Notenspiegel!$B$12,Notenspiegel!$B$11)))))</f>
        <v>2.7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15">
      <c r="A57" s="17"/>
      <c r="B57" s="19"/>
      <c r="C57" s="21"/>
      <c r="D57" s="22" t="str">
        <f>IF(C57="","",IF(C57&lt;Notenspiegel!$D$20,"n.b.",IF(C57&lt;Notenspiegel!$D$19,Notenspiegel!$B$20,IF(C57&lt;Notenspiegel!$D$18,Notenspiegel!$B$19,IF(C57&lt;Notenspiegel!$D$17,Notenspiegel!$B$18,IF(C57&lt;Notenspiegel!$D$16,Notenspiegel!$B$17,E57))))))</f>
        <v/>
      </c>
      <c r="E57" s="24">
        <f>IF(C57&lt;Notenspiegel!$D$15,Notenspiegel!$B$16,IF(C57&lt;Notenspiegel!$D$14,Notenspiegel!$B$15,IF(C57&lt;Notenspiegel!$D$13,Notenspiegel!$B$14,IF(C57&lt;Notenspiegel!$D$12,Notenspiegel!$B$13,IF(C57&lt;Notenspiegel!$D$11,Notenspiegel!$B$12,Notenspiegel!$B$11)))))</f>
        <v>2.7</v>
      </c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15">
      <c r="A58" s="17"/>
      <c r="B58" s="19"/>
      <c r="C58" s="21"/>
      <c r="D58" s="22" t="str">
        <f>IF(C58="","",IF(C58&lt;Notenspiegel!$D$20,"n.b.",IF(C58&lt;Notenspiegel!$D$19,Notenspiegel!$B$20,IF(C58&lt;Notenspiegel!$D$18,Notenspiegel!$B$19,IF(C58&lt;Notenspiegel!$D$17,Notenspiegel!$B$18,IF(C58&lt;Notenspiegel!$D$16,Notenspiegel!$B$17,E58))))))</f>
        <v/>
      </c>
      <c r="E58" s="24">
        <f>IF(C58&lt;Notenspiegel!$D$15,Notenspiegel!$B$16,IF(C58&lt;Notenspiegel!$D$14,Notenspiegel!$B$15,IF(C58&lt;Notenspiegel!$D$13,Notenspiegel!$B$14,IF(C58&lt;Notenspiegel!$D$12,Notenspiegel!$B$13,IF(C58&lt;Notenspiegel!$D$11,Notenspiegel!$B$12,Notenspiegel!$B$11)))))</f>
        <v>2.7</v>
      </c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15">
      <c r="A59" s="17"/>
      <c r="B59" s="19"/>
      <c r="C59" s="21"/>
      <c r="D59" s="22" t="str">
        <f>IF(C59="","",IF(C59&lt;Notenspiegel!$D$20,"n.b.",IF(C59&lt;Notenspiegel!$D$19,Notenspiegel!$B$20,IF(C59&lt;Notenspiegel!$D$18,Notenspiegel!$B$19,IF(C59&lt;Notenspiegel!$D$17,Notenspiegel!$B$18,IF(C59&lt;Notenspiegel!$D$16,Notenspiegel!$B$17,E59))))))</f>
        <v/>
      </c>
      <c r="E59" s="24">
        <f>IF(C59&lt;Notenspiegel!$D$15,Notenspiegel!$B$16,IF(C59&lt;Notenspiegel!$D$14,Notenspiegel!$B$15,IF(C59&lt;Notenspiegel!$D$13,Notenspiegel!$B$14,IF(C59&lt;Notenspiegel!$D$12,Notenspiegel!$B$13,IF(C59&lt;Notenspiegel!$D$11,Notenspiegel!$B$12,Notenspiegel!$B$11)))))</f>
        <v>2.7</v>
      </c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15">
      <c r="A60" s="17"/>
      <c r="B60" s="19"/>
      <c r="C60" s="21"/>
      <c r="D60" s="22" t="str">
        <f>IF(C60="","",IF(C60&lt;Notenspiegel!$D$20,"n.b.",IF(C60&lt;Notenspiegel!$D$19,Notenspiegel!$B$20,IF(C60&lt;Notenspiegel!$D$18,Notenspiegel!$B$19,IF(C60&lt;Notenspiegel!$D$17,Notenspiegel!$B$18,IF(C60&lt;Notenspiegel!$D$16,Notenspiegel!$B$17,E60))))))</f>
        <v/>
      </c>
      <c r="E60" s="24">
        <f>IF(C60&lt;Notenspiegel!$D$15,Notenspiegel!$B$16,IF(C60&lt;Notenspiegel!$D$14,Notenspiegel!$B$15,IF(C60&lt;Notenspiegel!$D$13,Notenspiegel!$B$14,IF(C60&lt;Notenspiegel!$D$12,Notenspiegel!$B$13,IF(C60&lt;Notenspiegel!$D$11,Notenspiegel!$B$12,Notenspiegel!$B$11)))))</f>
        <v>2.7</v>
      </c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15">
      <c r="A61" s="17"/>
      <c r="B61" s="19"/>
      <c r="C61" s="21"/>
      <c r="D61" s="22" t="str">
        <f>IF(C61="","",IF(C61&lt;Notenspiegel!$D$20,"n.b.",IF(C61&lt;Notenspiegel!$D$19,Notenspiegel!$B$20,IF(C61&lt;Notenspiegel!$D$18,Notenspiegel!$B$19,IF(C61&lt;Notenspiegel!$D$17,Notenspiegel!$B$18,IF(C61&lt;Notenspiegel!$D$16,Notenspiegel!$B$17,E61))))))</f>
        <v/>
      </c>
      <c r="E61" s="24">
        <f>IF(C61&lt;Notenspiegel!$D$15,Notenspiegel!$B$16,IF(C61&lt;Notenspiegel!$D$14,Notenspiegel!$B$15,IF(C61&lt;Notenspiegel!$D$13,Notenspiegel!$B$14,IF(C61&lt;Notenspiegel!$D$12,Notenspiegel!$B$13,IF(C61&lt;Notenspiegel!$D$11,Notenspiegel!$B$12,Notenspiegel!$B$11)))))</f>
        <v>2.7</v>
      </c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15">
      <c r="A62" s="17"/>
      <c r="B62" s="19"/>
      <c r="C62" s="21"/>
      <c r="D62" s="22" t="str">
        <f>IF(C62="","",IF(C62&lt;Notenspiegel!$D$20,"n.b.",IF(C62&lt;Notenspiegel!$D$19,Notenspiegel!$B$20,IF(C62&lt;Notenspiegel!$D$18,Notenspiegel!$B$19,IF(C62&lt;Notenspiegel!$D$17,Notenspiegel!$B$18,IF(C62&lt;Notenspiegel!$D$16,Notenspiegel!$B$17,E62))))))</f>
        <v/>
      </c>
      <c r="E62" s="24">
        <f>IF(C62&lt;Notenspiegel!$D$15,Notenspiegel!$B$16,IF(C62&lt;Notenspiegel!$D$14,Notenspiegel!$B$15,IF(C62&lt;Notenspiegel!$D$13,Notenspiegel!$B$14,IF(C62&lt;Notenspiegel!$D$12,Notenspiegel!$B$13,IF(C62&lt;Notenspiegel!$D$11,Notenspiegel!$B$12,Notenspiegel!$B$11)))))</f>
        <v>2.7</v>
      </c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15">
      <c r="A63" s="17"/>
      <c r="B63" s="19"/>
      <c r="C63" s="21"/>
      <c r="D63" s="22" t="str">
        <f>IF(C63="","",IF(C63&lt;Notenspiegel!$D$20,"n.b.",IF(C63&lt;Notenspiegel!$D$19,Notenspiegel!$B$20,IF(C63&lt;Notenspiegel!$D$18,Notenspiegel!$B$19,IF(C63&lt;Notenspiegel!$D$17,Notenspiegel!$B$18,IF(C63&lt;Notenspiegel!$D$16,Notenspiegel!$B$17,E63))))))</f>
        <v/>
      </c>
      <c r="E63" s="24">
        <f>IF(C63&lt;Notenspiegel!$D$15,Notenspiegel!$B$16,IF(C63&lt;Notenspiegel!$D$14,Notenspiegel!$B$15,IF(C63&lt;Notenspiegel!$D$13,Notenspiegel!$B$14,IF(C63&lt;Notenspiegel!$D$12,Notenspiegel!$B$13,IF(C63&lt;Notenspiegel!$D$11,Notenspiegel!$B$12,Notenspiegel!$B$11)))))</f>
        <v>2.7</v>
      </c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15">
      <c r="A64" s="17"/>
      <c r="B64" s="19"/>
      <c r="C64" s="21"/>
      <c r="D64" s="22" t="str">
        <f>IF(C64="","",IF(C64&lt;Notenspiegel!$D$20,"n.b.",IF(C64&lt;Notenspiegel!$D$19,Notenspiegel!$B$20,IF(C64&lt;Notenspiegel!$D$18,Notenspiegel!$B$19,IF(C64&lt;Notenspiegel!$D$17,Notenspiegel!$B$18,IF(C64&lt;Notenspiegel!$D$16,Notenspiegel!$B$17,E64))))))</f>
        <v/>
      </c>
      <c r="E64" s="24">
        <f>IF(C64&lt;Notenspiegel!$D$15,Notenspiegel!$B$16,IF(C64&lt;Notenspiegel!$D$14,Notenspiegel!$B$15,IF(C64&lt;Notenspiegel!$D$13,Notenspiegel!$B$14,IF(C64&lt;Notenspiegel!$D$12,Notenspiegel!$B$13,IF(C64&lt;Notenspiegel!$D$11,Notenspiegel!$B$12,Notenspiegel!$B$11)))))</f>
        <v>2.7</v>
      </c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29" x14ac:dyDescent="0.15">
      <c r="A65" s="17"/>
      <c r="B65" s="19"/>
      <c r="C65" s="21"/>
      <c r="D65" s="22" t="str">
        <f>IF(C65="","",IF(C65&lt;Notenspiegel!$D$20,"n.b.",IF(C65&lt;Notenspiegel!$D$19,Notenspiegel!$B$20,IF(C65&lt;Notenspiegel!$D$18,Notenspiegel!$B$19,IF(C65&lt;Notenspiegel!$D$17,Notenspiegel!$B$18,IF(C65&lt;Notenspiegel!$D$16,Notenspiegel!$B$17,E65))))))</f>
        <v/>
      </c>
      <c r="E65" s="24">
        <f>IF(C65&lt;Notenspiegel!$D$15,Notenspiegel!$B$16,IF(C65&lt;Notenspiegel!$D$14,Notenspiegel!$B$15,IF(C65&lt;Notenspiegel!$D$13,Notenspiegel!$B$14,IF(C65&lt;Notenspiegel!$D$12,Notenspiegel!$B$13,IF(C65&lt;Notenspiegel!$D$11,Notenspiegel!$B$12,Notenspiegel!$B$11)))))</f>
        <v>2.7</v>
      </c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29" x14ac:dyDescent="0.15">
      <c r="A66" s="17"/>
      <c r="B66" s="19"/>
      <c r="C66" s="21"/>
      <c r="D66" s="22" t="str">
        <f>IF(C66="","",IF(C66&lt;Notenspiegel!$D$20,"n.b.",IF(C66&lt;Notenspiegel!$D$19,Notenspiegel!$B$20,IF(C66&lt;Notenspiegel!$D$18,Notenspiegel!$B$19,IF(C66&lt;Notenspiegel!$D$17,Notenspiegel!$B$18,IF(C66&lt;Notenspiegel!$D$16,Notenspiegel!$B$17,E66))))))</f>
        <v/>
      </c>
      <c r="E66" s="24">
        <f>IF(C66&lt;Notenspiegel!$D$15,Notenspiegel!$B$16,IF(C66&lt;Notenspiegel!$D$14,Notenspiegel!$B$15,IF(C66&lt;Notenspiegel!$D$13,Notenspiegel!$B$14,IF(C66&lt;Notenspiegel!$D$12,Notenspiegel!$B$13,IF(C66&lt;Notenspiegel!$D$11,Notenspiegel!$B$12,Notenspiegel!$B$11)))))</f>
        <v>2.7</v>
      </c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29" x14ac:dyDescent="0.15">
      <c r="A67" s="17"/>
      <c r="B67" s="19"/>
      <c r="C67" s="21"/>
      <c r="D67" s="22" t="str">
        <f>IF(C67="","",IF(C67&lt;Notenspiegel!$D$20,"n.b.",IF(C67&lt;Notenspiegel!$D$19,Notenspiegel!$B$20,IF(C67&lt;Notenspiegel!$D$18,Notenspiegel!$B$19,IF(C67&lt;Notenspiegel!$D$17,Notenspiegel!$B$18,IF(C67&lt;Notenspiegel!$D$16,Notenspiegel!$B$17,E67))))))</f>
        <v/>
      </c>
      <c r="E67" s="24">
        <f>IF(C67&lt;Notenspiegel!$D$15,Notenspiegel!$B$16,IF(C67&lt;Notenspiegel!$D$14,Notenspiegel!$B$15,IF(C67&lt;Notenspiegel!$D$13,Notenspiegel!$B$14,IF(C67&lt;Notenspiegel!$D$12,Notenspiegel!$B$13,IF(C67&lt;Notenspiegel!$D$11,Notenspiegel!$B$12,Notenspiegel!$B$11)))))</f>
        <v>2.7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15">
      <c r="A68" s="17"/>
      <c r="B68" s="19"/>
      <c r="C68" s="21"/>
      <c r="D68" s="22" t="str">
        <f>IF(C68="","",IF(C68&lt;Notenspiegel!$D$20,"n.b.",IF(C68&lt;Notenspiegel!$D$19,Notenspiegel!$B$20,IF(C68&lt;Notenspiegel!$D$18,Notenspiegel!$B$19,IF(C68&lt;Notenspiegel!$D$17,Notenspiegel!$B$18,IF(C68&lt;Notenspiegel!$D$16,Notenspiegel!$B$17,E68))))))</f>
        <v/>
      </c>
      <c r="E68" s="24">
        <f>IF(C68&lt;Notenspiegel!$D$15,Notenspiegel!$B$16,IF(C68&lt;Notenspiegel!$D$14,Notenspiegel!$B$15,IF(C68&lt;Notenspiegel!$D$13,Notenspiegel!$B$14,IF(C68&lt;Notenspiegel!$D$12,Notenspiegel!$B$13,IF(C68&lt;Notenspiegel!$D$11,Notenspiegel!$B$12,Notenspiegel!$B$11)))))</f>
        <v>2.7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15">
      <c r="A69" s="17"/>
      <c r="B69" s="19"/>
      <c r="C69" s="21"/>
      <c r="D69" s="22" t="str">
        <f>IF(C69="","",IF(C69&lt;Notenspiegel!$D$20,"n.b.",IF(C69&lt;Notenspiegel!$D$19,Notenspiegel!$B$20,IF(C69&lt;Notenspiegel!$D$18,Notenspiegel!$B$19,IF(C69&lt;Notenspiegel!$D$17,Notenspiegel!$B$18,IF(C69&lt;Notenspiegel!$D$16,Notenspiegel!$B$17,E69))))))</f>
        <v/>
      </c>
      <c r="E69" s="24">
        <f>IF(C69&lt;Notenspiegel!$D$15,Notenspiegel!$B$16,IF(C69&lt;Notenspiegel!$D$14,Notenspiegel!$B$15,IF(C69&lt;Notenspiegel!$D$13,Notenspiegel!$B$14,IF(C69&lt;Notenspiegel!$D$12,Notenspiegel!$B$13,IF(C69&lt;Notenspiegel!$D$11,Notenspiegel!$B$12,Notenspiegel!$B$11)))))</f>
        <v>2.7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15">
      <c r="A70" s="17"/>
      <c r="B70" s="19"/>
      <c r="C70" s="21"/>
      <c r="D70" s="22" t="str">
        <f>IF(C70="","",IF(C70&lt;Notenspiegel!$D$20,"n.b.",IF(C70&lt;Notenspiegel!$D$19,Notenspiegel!$B$20,IF(C70&lt;Notenspiegel!$D$18,Notenspiegel!$B$19,IF(C70&lt;Notenspiegel!$D$17,Notenspiegel!$B$18,IF(C70&lt;Notenspiegel!$D$16,Notenspiegel!$B$17,E70))))))</f>
        <v/>
      </c>
      <c r="E70" s="24">
        <f>IF(C70&lt;Notenspiegel!$D$15,Notenspiegel!$B$16,IF(C70&lt;Notenspiegel!$D$14,Notenspiegel!$B$15,IF(C70&lt;Notenspiegel!$D$13,Notenspiegel!$B$14,IF(C70&lt;Notenspiegel!$D$12,Notenspiegel!$B$13,IF(C70&lt;Notenspiegel!$D$11,Notenspiegel!$B$12,Notenspiegel!$B$11)))))</f>
        <v>2.7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15">
      <c r="A71" s="17"/>
      <c r="B71" s="19"/>
      <c r="C71" s="21"/>
      <c r="D71" s="22" t="str">
        <f>IF(C71="","",IF(C71&lt;Notenspiegel!$D$20,"n.b.",IF(C71&lt;Notenspiegel!$D$19,Notenspiegel!$B$20,IF(C71&lt;Notenspiegel!$D$18,Notenspiegel!$B$19,IF(C71&lt;Notenspiegel!$D$17,Notenspiegel!$B$18,IF(C71&lt;Notenspiegel!$D$16,Notenspiegel!$B$17,E71))))))</f>
        <v/>
      </c>
      <c r="E71" s="24">
        <f>IF(C71&lt;Notenspiegel!$D$15,Notenspiegel!$B$16,IF(C71&lt;Notenspiegel!$D$14,Notenspiegel!$B$15,IF(C71&lt;Notenspiegel!$D$13,Notenspiegel!$B$14,IF(C71&lt;Notenspiegel!$D$12,Notenspiegel!$B$13,IF(C71&lt;Notenspiegel!$D$11,Notenspiegel!$B$12,Notenspiegel!$B$11)))))</f>
        <v>2.7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15">
      <c r="A72" s="17"/>
      <c r="B72" s="19"/>
      <c r="C72" s="21"/>
      <c r="D72" s="22" t="str">
        <f>IF(C72="","",IF(C72&lt;Notenspiegel!$D$20,"n.b.",IF(C72&lt;Notenspiegel!$D$19,Notenspiegel!$B$20,IF(C72&lt;Notenspiegel!$D$18,Notenspiegel!$B$19,IF(C72&lt;Notenspiegel!$D$17,Notenspiegel!$B$18,IF(C72&lt;Notenspiegel!$D$16,Notenspiegel!$B$17,E72))))))</f>
        <v/>
      </c>
      <c r="E72" s="24">
        <f>IF(C72&lt;Notenspiegel!$D$15,Notenspiegel!$B$16,IF(C72&lt;Notenspiegel!$D$14,Notenspiegel!$B$15,IF(C72&lt;Notenspiegel!$D$13,Notenspiegel!$B$14,IF(C72&lt;Notenspiegel!$D$12,Notenspiegel!$B$13,IF(C72&lt;Notenspiegel!$D$11,Notenspiegel!$B$12,Notenspiegel!$B$11)))))</f>
        <v>2.7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15">
      <c r="A73" s="17"/>
      <c r="B73" s="19"/>
      <c r="C73" s="21"/>
      <c r="D73" s="22" t="str">
        <f>IF(C73="","",IF(C73&lt;Notenspiegel!$D$20,"n.b.",IF(C73&lt;Notenspiegel!$D$19,Notenspiegel!$B$20,IF(C73&lt;Notenspiegel!$D$18,Notenspiegel!$B$19,IF(C73&lt;Notenspiegel!$D$17,Notenspiegel!$B$18,IF(C73&lt;Notenspiegel!$D$16,Notenspiegel!$B$17,E73))))))</f>
        <v/>
      </c>
      <c r="E73" s="24">
        <f>IF(C73&lt;Notenspiegel!$D$15,Notenspiegel!$B$16,IF(C73&lt;Notenspiegel!$D$14,Notenspiegel!$B$15,IF(C73&lt;Notenspiegel!$D$13,Notenspiegel!$B$14,IF(C73&lt;Notenspiegel!$D$12,Notenspiegel!$B$13,IF(C73&lt;Notenspiegel!$D$11,Notenspiegel!$B$12,Notenspiegel!$B$11)))))</f>
        <v>2.7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15">
      <c r="A74" s="17"/>
      <c r="B74" s="19"/>
      <c r="C74" s="21"/>
      <c r="D74" s="22" t="str">
        <f>IF(C74="","",IF(C74&lt;Notenspiegel!$D$20,"n.b.",IF(C74&lt;Notenspiegel!$D$19,Notenspiegel!$B$20,IF(C74&lt;Notenspiegel!$D$18,Notenspiegel!$B$19,IF(C74&lt;Notenspiegel!$D$17,Notenspiegel!$B$18,IF(C74&lt;Notenspiegel!$D$16,Notenspiegel!$B$17,E74))))))</f>
        <v/>
      </c>
      <c r="E74" s="24">
        <f>IF(C74&lt;Notenspiegel!$D$15,Notenspiegel!$B$16,IF(C74&lt;Notenspiegel!$D$14,Notenspiegel!$B$15,IF(C74&lt;Notenspiegel!$D$13,Notenspiegel!$B$14,IF(C74&lt;Notenspiegel!$D$12,Notenspiegel!$B$13,IF(C74&lt;Notenspiegel!$D$11,Notenspiegel!$B$12,Notenspiegel!$B$11)))))</f>
        <v>2.7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15">
      <c r="A75" s="17"/>
      <c r="B75" s="19"/>
      <c r="C75" s="21"/>
      <c r="D75" s="22" t="str">
        <f>IF(C75="","",IF(C75&lt;Notenspiegel!$D$20,"n.b.",IF(C75&lt;Notenspiegel!$D$19,Notenspiegel!$B$20,IF(C75&lt;Notenspiegel!$D$18,Notenspiegel!$B$19,IF(C75&lt;Notenspiegel!$D$17,Notenspiegel!$B$18,IF(C75&lt;Notenspiegel!$D$16,Notenspiegel!$B$17,E75))))))</f>
        <v/>
      </c>
      <c r="E75" s="24">
        <f>IF(C75&lt;Notenspiegel!$D$15,Notenspiegel!$B$16,IF(C75&lt;Notenspiegel!$D$14,Notenspiegel!$B$15,IF(C75&lt;Notenspiegel!$D$13,Notenspiegel!$B$14,IF(C75&lt;Notenspiegel!$D$12,Notenspiegel!$B$13,IF(C75&lt;Notenspiegel!$D$11,Notenspiegel!$B$12,Notenspiegel!$B$11)))))</f>
        <v>2.7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15">
      <c r="A76" s="17"/>
      <c r="B76" s="19"/>
      <c r="C76" s="21"/>
      <c r="D76" s="22" t="str">
        <f>IF(C76="","",IF(C76&lt;Notenspiegel!$D$20,"n.b.",IF(C76&lt;Notenspiegel!$D$19,Notenspiegel!$B$20,IF(C76&lt;Notenspiegel!$D$18,Notenspiegel!$B$19,IF(C76&lt;Notenspiegel!$D$17,Notenspiegel!$B$18,IF(C76&lt;Notenspiegel!$D$16,Notenspiegel!$B$17,E76))))))</f>
        <v/>
      </c>
      <c r="E76" s="24">
        <f>IF(C76&lt;Notenspiegel!$D$15,Notenspiegel!$B$16,IF(C76&lt;Notenspiegel!$D$14,Notenspiegel!$B$15,IF(C76&lt;Notenspiegel!$D$13,Notenspiegel!$B$14,IF(C76&lt;Notenspiegel!$D$12,Notenspiegel!$B$13,IF(C76&lt;Notenspiegel!$D$11,Notenspiegel!$B$12,Notenspiegel!$B$11)))))</f>
        <v>2.7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15">
      <c r="A77" s="17"/>
      <c r="B77" s="19"/>
      <c r="C77" s="21"/>
      <c r="D77" s="22" t="str">
        <f>IF(C77="","",IF(C77&lt;Notenspiegel!$D$20,"n.b.",IF(C77&lt;Notenspiegel!$D$19,Notenspiegel!$B$20,IF(C77&lt;Notenspiegel!$D$18,Notenspiegel!$B$19,IF(C77&lt;Notenspiegel!$D$17,Notenspiegel!$B$18,IF(C77&lt;Notenspiegel!$D$16,Notenspiegel!$B$17,E77))))))</f>
        <v/>
      </c>
      <c r="E77" s="24">
        <f>IF(C77&lt;Notenspiegel!$D$15,Notenspiegel!$B$16,IF(C77&lt;Notenspiegel!$D$14,Notenspiegel!$B$15,IF(C77&lt;Notenspiegel!$D$13,Notenspiegel!$B$14,IF(C77&lt;Notenspiegel!$D$12,Notenspiegel!$B$13,IF(C77&lt;Notenspiegel!$D$11,Notenspiegel!$B$12,Notenspiegel!$B$11)))))</f>
        <v>2.7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15">
      <c r="A78" s="17"/>
      <c r="B78" s="19"/>
      <c r="C78" s="21"/>
      <c r="D78" s="22" t="str">
        <f>IF(C78="","",IF(C78&lt;Notenspiegel!$D$20,"n.b.",IF(C78&lt;Notenspiegel!$D$19,Notenspiegel!$B$20,IF(C78&lt;Notenspiegel!$D$18,Notenspiegel!$B$19,IF(C78&lt;Notenspiegel!$D$17,Notenspiegel!$B$18,IF(C78&lt;Notenspiegel!$D$16,Notenspiegel!$B$17,E78))))))</f>
        <v/>
      </c>
      <c r="E78" s="24">
        <f>IF(C78&lt;Notenspiegel!$D$15,Notenspiegel!$B$16,IF(C78&lt;Notenspiegel!$D$14,Notenspiegel!$B$15,IF(C78&lt;Notenspiegel!$D$13,Notenspiegel!$B$14,IF(C78&lt;Notenspiegel!$D$12,Notenspiegel!$B$13,IF(C78&lt;Notenspiegel!$D$11,Notenspiegel!$B$12,Notenspiegel!$B$11)))))</f>
        <v>2.7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15">
      <c r="A79" s="17"/>
      <c r="B79" s="19"/>
      <c r="C79" s="21"/>
      <c r="D79" s="22" t="str">
        <f>IF(C79="","",IF(C79&lt;Notenspiegel!$D$20,"n.b.",IF(C79&lt;Notenspiegel!$D$19,Notenspiegel!$B$20,IF(C79&lt;Notenspiegel!$D$18,Notenspiegel!$B$19,IF(C79&lt;Notenspiegel!$D$17,Notenspiegel!$B$18,IF(C79&lt;Notenspiegel!$D$16,Notenspiegel!$B$17,E79))))))</f>
        <v/>
      </c>
      <c r="E79" s="24">
        <f>IF(C79&lt;Notenspiegel!$D$15,Notenspiegel!$B$16,IF(C79&lt;Notenspiegel!$D$14,Notenspiegel!$B$15,IF(C79&lt;Notenspiegel!$D$13,Notenspiegel!$B$14,IF(C79&lt;Notenspiegel!$D$12,Notenspiegel!$B$13,IF(C79&lt;Notenspiegel!$D$11,Notenspiegel!$B$12,Notenspiegel!$B$11)))))</f>
        <v>2.7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s="3" customFormat="1" x14ac:dyDescent="0.15">
      <c r="E80" s="23"/>
    </row>
    <row r="81" spans="5:5" s="3" customFormat="1" x14ac:dyDescent="0.15">
      <c r="E81" s="23"/>
    </row>
    <row r="82" spans="5:5" s="3" customFormat="1" x14ac:dyDescent="0.15">
      <c r="E82" s="23"/>
    </row>
    <row r="83" spans="5:5" s="3" customFormat="1" x14ac:dyDescent="0.15">
      <c r="E83" s="23"/>
    </row>
    <row r="84" spans="5:5" s="3" customFormat="1" x14ac:dyDescent="0.15">
      <c r="E84" s="23"/>
    </row>
    <row r="85" spans="5:5" s="3" customFormat="1" x14ac:dyDescent="0.15">
      <c r="E85" s="23"/>
    </row>
    <row r="86" spans="5:5" s="3" customFormat="1" x14ac:dyDescent="0.15">
      <c r="E86" s="23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Notenspiegel</vt:lpstr>
      <vt:lpstr>Notenberechnung</vt:lpstr>
    </vt:vector>
  </TitlesOfParts>
  <Company>Universität des Saarlandes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ZHMB</dc:creator>
  <cp:lastModifiedBy>Microsoft Office User</cp:lastModifiedBy>
  <dcterms:created xsi:type="dcterms:W3CDTF">2009-06-05T12:43:42Z</dcterms:created>
  <dcterms:modified xsi:type="dcterms:W3CDTF">2020-04-07T11:34:59Z</dcterms:modified>
</cp:coreProperties>
</file>